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defaultThemeVersion="166925"/>
  <xr:revisionPtr revIDLastSave="985" documentId="8_{15D9A3BD-3477-4C47-B091-795E6564C67B}" xr6:coauthVersionLast="47" xr6:coauthVersionMax="47" xr10:uidLastSave="{4EE80557-316C-438F-B75C-9F0E65954AE0}"/>
  <bookViews>
    <workbookView xWindow="-110" yWindow="-110" windowWidth="19420" windowHeight="10420" activeTab="2" xr2:uid="{845B7FD7-91E9-449D-A7B4-83F9215EDF12}"/>
  </bookViews>
  <sheets>
    <sheet name="Definitions" sheetId="3" r:id="rId1"/>
    <sheet name="Service Seasons" sheetId="6" r:id="rId2"/>
    <sheet name="Tender for services info" sheetId="4" r:id="rId3"/>
  </sheets>
  <externalReferences>
    <externalReference r:id="rId4"/>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 i="4" l="1"/>
  <c r="K6" i="4"/>
  <c r="M10" i="4"/>
  <c r="F22" i="4"/>
  <c r="F21" i="4"/>
  <c r="F20" i="4"/>
  <c r="F19" i="4"/>
  <c r="M18" i="4"/>
  <c r="G18" i="4"/>
  <c r="F18" i="4"/>
  <c r="E18" i="4"/>
  <c r="M17" i="4"/>
  <c r="G17" i="4"/>
  <c r="F17" i="4"/>
  <c r="E17" i="4"/>
  <c r="M16" i="4"/>
  <c r="G16" i="4"/>
  <c r="F16" i="4"/>
  <c r="E16" i="4"/>
  <c r="M15" i="4"/>
  <c r="G15" i="4"/>
  <c r="F15" i="4"/>
  <c r="E15" i="4"/>
  <c r="M14" i="4"/>
  <c r="G14" i="4"/>
  <c r="F14" i="4"/>
  <c r="E14" i="4"/>
  <c r="M13" i="4"/>
  <c r="G13" i="4"/>
  <c r="F13" i="4"/>
  <c r="E13" i="4"/>
  <c r="M12" i="4"/>
  <c r="G12" i="4"/>
  <c r="F12" i="4"/>
  <c r="E12" i="4"/>
  <c r="M11" i="4"/>
  <c r="G11" i="4"/>
  <c r="F11" i="4"/>
  <c r="E11" i="4"/>
  <c r="G10" i="4"/>
  <c r="F10" i="4"/>
  <c r="E10" i="4"/>
</calcChain>
</file>

<file path=xl/sharedStrings.xml><?xml version="1.0" encoding="utf-8"?>
<sst xmlns="http://schemas.openxmlformats.org/spreadsheetml/2006/main" count="185" uniqueCount="100">
  <si>
    <t>Tender for Services - Outline</t>
  </si>
  <si>
    <t>Deadline for FSP response</t>
  </si>
  <si>
    <t>Zone</t>
  </si>
  <si>
    <t>Service</t>
  </si>
  <si>
    <t>Secure</t>
  </si>
  <si>
    <t>GTU/DTD</t>
  </si>
  <si>
    <t>Year</t>
  </si>
  <si>
    <t>Service Seasons</t>
  </si>
  <si>
    <t>Specific date (usually ~ 2 weeks after issue of tender)</t>
  </si>
  <si>
    <t>Purpose</t>
  </si>
  <si>
    <t>Service windows</t>
  </si>
  <si>
    <t xml:space="preserve">The spreadsheet will be populated with the information defined in the table below: </t>
  </si>
  <si>
    <t>2024/25</t>
  </si>
  <si>
    <t>Period over which the call-off contract will apply (start and end date)</t>
  </si>
  <si>
    <t>Call off contract period (Start date)</t>
  </si>
  <si>
    <t>End date</t>
  </si>
  <si>
    <t>Expected availability volume for each flexibility service.</t>
  </si>
  <si>
    <t>Expected utilisation volume for each flexibility service.</t>
  </si>
  <si>
    <t>The financial year that the flexibility service is required.</t>
  </si>
  <si>
    <t>Availability (MWh)</t>
  </si>
  <si>
    <t>Utilisation (MWh)</t>
  </si>
  <si>
    <t>The feeding area of the DERs being managed or where the Flexibility Services will be provided and to which the 
Flexibility Services will be delivered.</t>
  </si>
  <si>
    <t>A flexibility service which is or may be instructed or accepted by the Company under this Overarching Agreement.</t>
  </si>
  <si>
    <t xml:space="preserve">Description </t>
  </si>
  <si>
    <t xml:space="preserve">Information </t>
  </si>
  <si>
    <t>N/A</t>
  </si>
  <si>
    <t>Estimated Market Value (£)</t>
  </si>
  <si>
    <t>Alderton</t>
  </si>
  <si>
    <t>Alresford</t>
  </si>
  <si>
    <t>Ashton Park</t>
  </si>
  <si>
    <t>Egham</t>
  </si>
  <si>
    <t>Faringdon</t>
  </si>
  <si>
    <t>Goring</t>
  </si>
  <si>
    <t>Harvard Lane</t>
  </si>
  <si>
    <t>Stokenchurch (AM)</t>
  </si>
  <si>
    <t>Stokenchurch (PM)</t>
  </si>
  <si>
    <t>Restore</t>
  </si>
  <si>
    <t>Dynamic</t>
  </si>
  <si>
    <t>All zones</t>
  </si>
  <si>
    <t xml:space="preserve">Service Window
</t>
  </si>
  <si>
    <t>The season(s) of the year in which the flexibility service is required.</t>
  </si>
  <si>
    <t>17:30 - 20:00</t>
  </si>
  <si>
    <t>17:00 - 18:00</t>
  </si>
  <si>
    <t>15:30 - 22:00</t>
  </si>
  <si>
    <t>17:00 - 20:30</t>
  </si>
  <si>
    <t>Winter/Spring/Autumn</t>
  </si>
  <si>
    <t>The time periods during the Service Period during which the Provider agrees to make Available, and provide in accordance with the Agreement, the Flexibility Services to the Company.</t>
  </si>
  <si>
    <t>The forecasted expected spend in this area based on pricing and utilisation analysis</t>
  </si>
  <si>
    <t>Licence Area</t>
  </si>
  <si>
    <t>SEPD</t>
  </si>
  <si>
    <t>SHEPD</t>
  </si>
  <si>
    <t>Maximum Capacity (MW)</t>
  </si>
  <si>
    <t>16:30 - 21:00</t>
  </si>
  <si>
    <t>16:30 - 22:00</t>
  </si>
  <si>
    <t>07:30 - 08:30</t>
  </si>
  <si>
    <t>15:00 - 22:00</t>
  </si>
  <si>
    <t xml:space="preserve">Winter/Spring/Autumn
</t>
  </si>
  <si>
    <t>Season</t>
  </si>
  <si>
    <t>North License Area (SHEPD)</t>
  </si>
  <si>
    <t>South License Area (SEPD)</t>
  </si>
  <si>
    <t>Spring</t>
  </si>
  <si>
    <t>1st April - 31st May</t>
  </si>
  <si>
    <t>1st March - 30th April</t>
  </si>
  <si>
    <t>Summer</t>
  </si>
  <si>
    <t>1st June - 31st August</t>
  </si>
  <si>
    <t>1st May - 31st August</t>
  </si>
  <si>
    <t>Autumn</t>
  </si>
  <si>
    <t>1st September - 31st of October</t>
  </si>
  <si>
    <t>1st September - 30th November</t>
  </si>
  <si>
    <t>Winter</t>
  </si>
  <si>
    <t>1st November - 31st March</t>
  </si>
  <si>
    <t>1st December - 28th February (29th February for leap years)</t>
  </si>
  <si>
    <t>forthcoming tender ahead of the tender.</t>
  </si>
  <si>
    <t xml:space="preserve">The purpose of this Tender for Services document is for the Company to make information available to Providers about the </t>
  </si>
  <si>
    <t>to the Overarching Agreement being required.</t>
  </si>
  <si>
    <t xml:space="preserve">Spring/Autumn
</t>
  </si>
  <si>
    <t xml:space="preserve">Service Seasons*
</t>
  </si>
  <si>
    <t>correspond to the seasons identified in the template for SHEPD and SEPD.</t>
  </si>
  <si>
    <t xml:space="preserve">*Please refer to the "Service Seasons" tab the months and dates that </t>
  </si>
  <si>
    <t>(MW)</t>
  </si>
  <si>
    <t>(£)</t>
  </si>
  <si>
    <t xml:space="preserve">Maximum Capacity 
</t>
  </si>
  <si>
    <t xml:space="preserve">Estimated Market Value 
</t>
  </si>
  <si>
    <t>(MWh)</t>
  </si>
  <si>
    <t xml:space="preserve">Utilisation 
</t>
  </si>
  <si>
    <t>(#)</t>
  </si>
  <si>
    <t xml:space="preserve">Days/year
</t>
  </si>
  <si>
    <t>(Hours)</t>
  </si>
  <si>
    <t xml:space="preserve">Maximum Availability Hours 
</t>
  </si>
  <si>
    <t xml:space="preserve">Hours per day
</t>
  </si>
  <si>
    <t>Maximum Availability Hours</t>
  </si>
  <si>
    <t>An estimation of the maximum hours for which we need the service. Maximum availability hours are provided as availability will be instructed at month ahead and they won't all be nominated at month end.</t>
  </si>
  <si>
    <t>Maximum capacity of the services required.
Maximum capacity is "not applicable" for restore and dynamic services because the capacity required is currently unknown.</t>
  </si>
  <si>
    <t xml:space="preserve">For all Services, the Company will open a ‘Tender for Services’ by email in advance of the Services for Providers who are parties </t>
  </si>
  <si>
    <t>Restore and Dynamic services</t>
  </si>
  <si>
    <t>All year</t>
  </si>
  <si>
    <t>For restore and dynamic services, please refer to the "Call off bid details" spreadsheet for guidance on how to provide the information required.</t>
  </si>
  <si>
    <t>means either; an increase of net export of active power to or reduction of net import of active power from the Company's Network (also known as “GTU/DTD” - Genertion Turn Up/Demand Turn Down), or a decrease of net export of active power to or increase of net import of active power from the Company’s Network (also known as “GTD/DTU” - Generation Turn Down/Demand Turn Down).</t>
  </si>
  <si>
    <t xml:space="preserve">Direction of Response </t>
  </si>
  <si>
    <t>Service Direction 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</si>
</sst>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0.0"/>
    <numFmt numFmtId="166" formatCode="_(* #,##0.00_);_(* \(#,##0.00\);_(* &quot;-&quot;??_);_(@_)"/>
  </numFmts>
  <fonts count="7" x14ac:knownFonts="1">
    <font>
      <sz val="11"/>
      <color theme="1"/>
      <name val="Arial"/>
      <family val="2"/>
    </font>
    <font>
      <b/>
      <sz val="11"/>
      <color theme="1"/>
      <name val="Arial"/>
      <family val="2"/>
    </font>
    <font>
      <b/>
      <sz val="16"/>
      <color theme="1"/>
      <name val="Arial"/>
      <family val="2"/>
    </font>
    <font>
      <b/>
      <u/>
      <sz val="11"/>
      <color theme="1"/>
      <name val="Arial"/>
      <family val="2"/>
    </font>
    <font>
      <sz val="11"/>
      <color theme="1"/>
      <name val="Arial"/>
      <family val="2"/>
    </font>
    <font>
      <sz val="10"/>
      <color theme="1"/>
      <name val="Arial"/>
      <family val="2"/>
    </font>
    <font>
      <b/>
      <sz val="11"/>
      <name val="Arial"/>
      <family val="2"/>
    </font>
  </fonts>
  <fills count="5">
    <fill>
      <patternFill patternType="none"/>
    </fill>
    <fill>
      <patternFill patternType="gray125"/>
    </fill>
    <fill>
      <patternFill patternType="solid">
        <fgColor rgb="FFCCFFCC"/>
        <bgColor indexed="64"/>
      </patternFill>
    </fill>
    <fill>
      <patternFill patternType="solid">
        <fgColor rgb="FFFFFFCC"/>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theme="2" tint="-0.499984740745262"/>
      </left>
      <right style="thin">
        <color theme="2" tint="-0.499984740745262"/>
      </right>
      <top style="thin">
        <color theme="2" tint="-0.499984740745262"/>
      </top>
      <bottom/>
      <diagonal/>
    </border>
    <border>
      <left style="medium">
        <color rgb="FF44546A"/>
      </left>
      <right style="medium">
        <color rgb="FFFFFFFF"/>
      </right>
      <top style="medium">
        <color rgb="FF44546A"/>
      </top>
      <bottom/>
      <diagonal/>
    </border>
    <border>
      <left/>
      <right style="medium">
        <color rgb="FFFFFFFF"/>
      </right>
      <top style="medium">
        <color rgb="FF44546A"/>
      </top>
      <bottom/>
      <diagonal/>
    </border>
    <border>
      <left/>
      <right style="medium">
        <color rgb="FF44546A"/>
      </right>
      <top style="medium">
        <color rgb="FF44546A"/>
      </top>
      <bottom/>
      <diagonal/>
    </border>
    <border>
      <left/>
      <right/>
      <top style="thin">
        <color indexed="64"/>
      </top>
      <bottom/>
      <diagonal/>
    </border>
  </borders>
  <cellStyleXfs count="3">
    <xf numFmtId="0" fontId="0" fillId="0" borderId="0"/>
    <xf numFmtId="43" fontId="4" fillId="0" borderId="0" applyFont="0" applyFill="0" applyBorder="0" applyAlignment="0" applyProtection="0"/>
    <xf numFmtId="43" fontId="4" fillId="0" borderId="0" applyFont="0" applyFill="0" applyBorder="0" applyAlignment="0" applyProtection="0"/>
  </cellStyleXfs>
  <cellXfs count="37">
    <xf numFmtId="0" fontId="0" fillId="0" borderId="0" xfId="0"/>
    <xf numFmtId="0" fontId="3" fillId="0" borderId="0" xfId="0" applyFont="1"/>
    <xf numFmtId="0" fontId="2" fillId="0" borderId="0" xfId="0" applyFont="1"/>
    <xf numFmtId="0" fontId="1" fillId="0" borderId="0" xfId="0" applyFont="1"/>
    <xf numFmtId="0" fontId="1" fillId="0" borderId="0" xfId="0" applyFont="1" applyAlignment="1">
      <alignment horizontal="right"/>
    </xf>
    <xf numFmtId="164" fontId="0" fillId="2" borderId="1" xfId="1" applyNumberFormat="1" applyFont="1" applyFill="1" applyBorder="1" applyAlignment="1">
      <alignment vertical="top"/>
    </xf>
    <xf numFmtId="0" fontId="0" fillId="3" borderId="1" xfId="0" applyFill="1" applyBorder="1" applyAlignment="1">
      <alignment horizontal="left" vertical="top" wrapText="1"/>
    </xf>
    <xf numFmtId="0" fontId="0" fillId="3" borderId="1" xfId="0" applyFill="1" applyBorder="1" applyAlignment="1">
      <alignment horizontal="right"/>
    </xf>
    <xf numFmtId="0" fontId="0" fillId="3" borderId="1" xfId="0" applyFill="1" applyBorder="1" applyAlignment="1">
      <alignment horizontal="right" vertical="top"/>
    </xf>
    <xf numFmtId="0" fontId="0" fillId="3" borderId="1" xfId="0" applyFill="1" applyBorder="1"/>
    <xf numFmtId="0" fontId="0" fillId="3" borderId="1" xfId="0" applyFill="1" applyBorder="1" applyAlignment="1">
      <alignment vertical="top"/>
    </xf>
    <xf numFmtId="0" fontId="0" fillId="3" borderId="1" xfId="0" applyFill="1" applyBorder="1" applyAlignment="1">
      <alignment horizontal="right" vertical="top" wrapText="1"/>
    </xf>
    <xf numFmtId="2" fontId="0" fillId="3" borderId="1" xfId="0" applyNumberFormat="1" applyFill="1" applyBorder="1" applyAlignment="1">
      <alignment horizontal="right" vertical="top"/>
    </xf>
    <xf numFmtId="14" fontId="0" fillId="0" borderId="1" xfId="0" applyNumberFormat="1" applyBorder="1"/>
    <xf numFmtId="43" fontId="0" fillId="3" borderId="1" xfId="0" applyNumberFormat="1" applyFill="1" applyBorder="1" applyAlignment="1">
      <alignment horizontal="right" vertical="top" wrapText="1"/>
    </xf>
    <xf numFmtId="1" fontId="0" fillId="3" borderId="1" xfId="0" applyNumberFormat="1" applyFill="1" applyBorder="1" applyAlignment="1">
      <alignment horizontal="right" vertical="top" wrapText="1"/>
    </xf>
    <xf numFmtId="1" fontId="0" fillId="3" borderId="1" xfId="0" applyNumberFormat="1" applyFill="1" applyBorder="1" applyAlignment="1">
      <alignment horizontal="right" vertical="top"/>
    </xf>
    <xf numFmtId="164" fontId="0" fillId="2" borderId="1" xfId="1" applyNumberFormat="1" applyFont="1" applyFill="1" applyBorder="1" applyAlignment="1">
      <alignment horizontal="right" vertical="top"/>
    </xf>
    <xf numFmtId="0" fontId="0" fillId="0" borderId="0" xfId="0" applyAlignment="1">
      <alignment horizontal="centerContinuous" vertical="distributed"/>
    </xf>
    <xf numFmtId="165" fontId="0" fillId="3" borderId="1" xfId="0" applyNumberFormat="1" applyFill="1" applyBorder="1" applyAlignment="1">
      <alignment horizontal="right" vertical="top"/>
    </xf>
    <xf numFmtId="0" fontId="0" fillId="0" borderId="0" xfId="0" applyAlignment="1">
      <alignment horizontal="centerContinuous"/>
    </xf>
    <xf numFmtId="0" fontId="0" fillId="0" borderId="0" xfId="0" applyAlignment="1">
      <alignment horizontal="left"/>
    </xf>
    <xf numFmtId="0" fontId="5" fillId="0" borderId="6" xfId="0" applyFont="1" applyBorder="1" applyAlignment="1">
      <alignment horizontal="left" vertical="top"/>
    </xf>
    <xf numFmtId="0" fontId="5" fillId="0" borderId="0" xfId="0" applyFont="1" applyAlignment="1">
      <alignment horizontal="left"/>
    </xf>
    <xf numFmtId="0" fontId="6" fillId="4" borderId="3" xfId="0" applyFont="1" applyFill="1" applyBorder="1" applyAlignment="1">
      <alignment vertical="center" wrapText="1"/>
    </xf>
    <xf numFmtId="0" fontId="6" fillId="4" borderId="4" xfId="0" applyFont="1" applyFill="1" applyBorder="1" applyAlignment="1">
      <alignment vertical="center" wrapText="1"/>
    </xf>
    <xf numFmtId="0" fontId="6" fillId="4" borderId="5" xfId="0" applyFont="1" applyFill="1" applyBorder="1" applyAlignment="1">
      <alignment vertical="center" wrapText="1"/>
    </xf>
    <xf numFmtId="0" fontId="1" fillId="4" borderId="1" xfId="0" applyFont="1" applyFill="1" applyBorder="1" applyAlignment="1">
      <alignment vertical="center" wrapText="1"/>
    </xf>
    <xf numFmtId="0" fontId="1" fillId="4" borderId="1" xfId="0" applyFont="1" applyFill="1" applyBorder="1" applyAlignment="1">
      <alignment vertical="center"/>
    </xf>
    <xf numFmtId="0" fontId="1" fillId="4" borderId="2" xfId="0" applyFont="1" applyFill="1" applyBorder="1" applyAlignment="1">
      <alignment horizontal="right" vertical="top" wrapText="1"/>
    </xf>
    <xf numFmtId="0" fontId="1" fillId="4" borderId="2" xfId="0" applyFont="1" applyFill="1" applyBorder="1" applyAlignment="1">
      <alignment horizontal="right" vertical="top"/>
    </xf>
    <xf numFmtId="0" fontId="1" fillId="4" borderId="1" xfId="0" applyFont="1" applyFill="1" applyBorder="1" applyAlignment="1">
      <alignment horizontal="right"/>
    </xf>
    <xf numFmtId="0" fontId="1" fillId="4" borderId="1" xfId="0" applyFont="1" applyFill="1" applyBorder="1"/>
    <xf numFmtId="0" fontId="1" fillId="4" borderId="1" xfId="0" applyFont="1" applyFill="1" applyBorder="1" applyAlignment="1">
      <alignment horizontal="left"/>
    </xf>
    <xf numFmtId="2" fontId="0" fillId="3" borderId="1" xfId="0" applyNumberFormat="1" applyFill="1" applyBorder="1" applyAlignment="1">
      <alignment horizontal="right" vertical="top" wrapText="1"/>
    </xf>
    <xf numFmtId="166" fontId="0" fillId="0" borderId="0" xfId="0" applyNumberFormat="1"/>
    <xf numFmtId="43" fontId="0" fillId="0" borderId="0" xfId="0" applyNumberFormat="1"/>
  </cellXfs>
  <cellStyles count="3">
    <cellStyle name="Comma" xfId="1" builtinId="3"/>
    <cellStyle name="Comma 2" xfId="2" xr:uid="{CA9F86CA-9809-488D-888E-13BC0E2A02E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ssecom.sharepoint.com/teams/FlexibilityMarkets/Shared%20Documents/General/Contracts%20Management/Contract%20Values/Contract%20values_Overarching%20Agreements.xlsx" TargetMode="External"/><Relationship Id="rId1" Type="http://schemas.openxmlformats.org/officeDocument/2006/relationships/externalLinkPath" Target="/teams/FlexibilityMarkets/Shared%20Documents/General/Contracts%20Management/Contract%20Values/Contract%20values_Overarching%20Agreeme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ag_SHEPD_Dynamic"/>
      <sheetName val="SUMMARY (2)"/>
      <sheetName val="Notes"/>
      <sheetName val="SUMMARY"/>
      <sheetName val="Secure_SEPD"/>
      <sheetName val="Secure_SEPD Ohme"/>
      <sheetName val="Restore_SEPD"/>
      <sheetName val="Dynamic_SEPD"/>
      <sheetName val="Emergency Flex_SEPD"/>
      <sheetName val="Dynamic_SHEPD"/>
      <sheetName val="Restore_SHEPD"/>
      <sheetName val="Emergency Flex_SHEPD"/>
      <sheetName val="Fleet Bramley_Secure"/>
      <sheetName val="Octopus_SHEPD_Abernethy"/>
      <sheetName val="Octopus_SHEPD_Elgin"/>
      <sheetName val="Octopus_SHEPD_Dyce"/>
      <sheetName val="Octopus_SHEPD_Lunanhead"/>
      <sheetName val="Octopus_SHEPD_Lyndhurst"/>
      <sheetName val="Octopus_SHEPD_Milton of Craigie"/>
      <sheetName val="Octopus_SHEPD_Nairn"/>
      <sheetName val="Octopus_SHEPD_Oban"/>
      <sheetName val="Octopus_SHEPD_Ardtornish"/>
      <sheetName val="Octopus_SHEPD_Lochailort"/>
      <sheetName val="Octopus_SHEPD_Redmoss"/>
      <sheetName val="Octopus_SHEPD_Arbroath"/>
      <sheetName val="Octopus_SHEPD_Charleston"/>
      <sheetName val="Octopus_SEPD_Andover"/>
    </sheetNames>
    <sheetDataSet>
      <sheetData sheetId="0" refreshError="1"/>
      <sheetData sheetId="1" refreshError="1"/>
      <sheetData sheetId="2" refreshError="1"/>
      <sheetData sheetId="3" refreshError="1"/>
      <sheetData sheetId="4">
        <row r="8">
          <cell r="G8">
            <v>0.18779999999999999</v>
          </cell>
          <cell r="K8">
            <v>1.5963000000000001</v>
          </cell>
          <cell r="N8">
            <v>12291.51</v>
          </cell>
        </row>
        <row r="9">
          <cell r="G9">
            <v>0.27</v>
          </cell>
          <cell r="K9">
            <v>0.90720000000000001</v>
          </cell>
          <cell r="N9">
            <v>6985.44</v>
          </cell>
        </row>
        <row r="10">
          <cell r="G10">
            <v>0.99</v>
          </cell>
          <cell r="K10">
            <v>8.1081000000000003</v>
          </cell>
          <cell r="N10">
            <v>62432.369999999995</v>
          </cell>
        </row>
        <row r="11">
          <cell r="G11">
            <v>0.2</v>
          </cell>
          <cell r="K11">
            <v>0.88200000000000001</v>
          </cell>
          <cell r="N11">
            <v>6791.4</v>
          </cell>
        </row>
        <row r="12">
          <cell r="G12">
            <v>1.69</v>
          </cell>
          <cell r="K12">
            <v>39.748799999999996</v>
          </cell>
          <cell r="N12">
            <v>306065.76</v>
          </cell>
        </row>
        <row r="13">
          <cell r="G13">
            <v>2.82</v>
          </cell>
          <cell r="K13">
            <v>26.648999999999997</v>
          </cell>
          <cell r="N13">
            <v>205197.29999999996</v>
          </cell>
        </row>
        <row r="14">
          <cell r="G14">
            <v>0.23</v>
          </cell>
          <cell r="K14">
            <v>1.5939000000000001</v>
          </cell>
          <cell r="N14">
            <v>12273.030000000002</v>
          </cell>
        </row>
        <row r="15">
          <cell r="G15">
            <v>0.9</v>
          </cell>
          <cell r="K15">
            <v>1.8900000000000001</v>
          </cell>
          <cell r="N15">
            <v>14553</v>
          </cell>
        </row>
        <row r="16">
          <cell r="G16">
            <v>0.9</v>
          </cell>
          <cell r="K16">
            <v>13.23</v>
          </cell>
          <cell r="N16">
            <v>101871</v>
          </cell>
        </row>
      </sheetData>
      <sheetData sheetId="5" refreshError="1"/>
      <sheetData sheetId="6">
        <row r="9">
          <cell r="I9">
            <v>336000</v>
          </cell>
        </row>
      </sheetData>
      <sheetData sheetId="7">
        <row r="10">
          <cell r="M10">
            <v>91980</v>
          </cell>
        </row>
      </sheetData>
      <sheetData sheetId="8" refreshError="1"/>
      <sheetData sheetId="9">
        <row r="10">
          <cell r="M10">
            <v>42924</v>
          </cell>
        </row>
      </sheetData>
      <sheetData sheetId="10">
        <row r="9">
          <cell r="I9">
            <v>156800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C4CEB-A7C0-4CFB-89DD-1322943AC471}">
  <dimension ref="A1:B20"/>
  <sheetViews>
    <sheetView showGridLines="0" topLeftCell="A10" workbookViewId="0">
      <selection activeCell="C10" sqref="C10"/>
    </sheetView>
  </sheetViews>
  <sheetFormatPr defaultRowHeight="14" x14ac:dyDescent="0.3"/>
  <cols>
    <col min="1" max="1" width="25" customWidth="1"/>
    <col min="2" max="2" width="75.4140625" customWidth="1"/>
  </cols>
  <sheetData>
    <row r="1" spans="1:2" x14ac:dyDescent="0.3">
      <c r="A1" s="1" t="s">
        <v>9</v>
      </c>
    </row>
    <row r="2" spans="1:2" x14ac:dyDescent="0.3">
      <c r="A2" t="s">
        <v>73</v>
      </c>
      <c r="B2" s="18"/>
    </row>
    <row r="3" spans="1:2" x14ac:dyDescent="0.3">
      <c r="A3" t="s">
        <v>72</v>
      </c>
    </row>
    <row r="4" spans="1:2" x14ac:dyDescent="0.3">
      <c r="A4" t="s">
        <v>93</v>
      </c>
    </row>
    <row r="5" spans="1:2" x14ac:dyDescent="0.3">
      <c r="A5" t="s">
        <v>74</v>
      </c>
    </row>
    <row r="7" spans="1:2" ht="15.65" customHeight="1" x14ac:dyDescent="0.3">
      <c r="A7" t="s">
        <v>11</v>
      </c>
    </row>
    <row r="8" spans="1:2" ht="25.5" customHeight="1" x14ac:dyDescent="0.3">
      <c r="A8" s="27" t="s">
        <v>24</v>
      </c>
      <c r="B8" s="28" t="s">
        <v>23</v>
      </c>
    </row>
    <row r="9" spans="1:2" ht="42" x14ac:dyDescent="0.3">
      <c r="A9" s="6" t="s">
        <v>2</v>
      </c>
      <c r="B9" s="6" t="s">
        <v>21</v>
      </c>
    </row>
    <row r="10" spans="1:2" ht="28" x14ac:dyDescent="0.3">
      <c r="A10" s="6" t="s">
        <v>3</v>
      </c>
      <c r="B10" s="6" t="s">
        <v>22</v>
      </c>
    </row>
    <row r="11" spans="1:2" ht="71.5" customHeight="1" x14ac:dyDescent="0.3">
      <c r="A11" s="6" t="s">
        <v>99</v>
      </c>
      <c r="B11" s="6" t="s">
        <v>97</v>
      </c>
    </row>
    <row r="12" spans="1:2" ht="42" x14ac:dyDescent="0.3">
      <c r="A12" s="6" t="s">
        <v>51</v>
      </c>
      <c r="B12" s="6" t="s">
        <v>92</v>
      </c>
    </row>
    <row r="13" spans="1:2" x14ac:dyDescent="0.3">
      <c r="A13" s="6" t="s">
        <v>26</v>
      </c>
      <c r="B13" s="6" t="s">
        <v>47</v>
      </c>
    </row>
    <row r="14" spans="1:2" x14ac:dyDescent="0.3">
      <c r="A14" s="6" t="s">
        <v>19</v>
      </c>
      <c r="B14" s="6" t="s">
        <v>16</v>
      </c>
    </row>
    <row r="15" spans="1:2" x14ac:dyDescent="0.3">
      <c r="A15" s="6" t="s">
        <v>20</v>
      </c>
      <c r="B15" s="6" t="s">
        <v>17</v>
      </c>
    </row>
    <row r="16" spans="1:2" x14ac:dyDescent="0.3">
      <c r="A16" s="6" t="s">
        <v>6</v>
      </c>
      <c r="B16" s="6" t="s">
        <v>18</v>
      </c>
    </row>
    <row r="17" spans="1:2" x14ac:dyDescent="0.3">
      <c r="A17" s="6" t="s">
        <v>7</v>
      </c>
      <c r="B17" s="6" t="s">
        <v>40</v>
      </c>
    </row>
    <row r="18" spans="1:2" ht="42" x14ac:dyDescent="0.3">
      <c r="A18" s="6" t="s">
        <v>10</v>
      </c>
      <c r="B18" s="6" t="s">
        <v>46</v>
      </c>
    </row>
    <row r="19" spans="1:2" ht="42" x14ac:dyDescent="0.3">
      <c r="A19" s="6" t="s">
        <v>90</v>
      </c>
      <c r="B19" s="6" t="s">
        <v>91</v>
      </c>
    </row>
    <row r="20" spans="1:2" ht="32.5" customHeight="1" x14ac:dyDescent="0.3">
      <c r="A20" s="6" t="s">
        <v>94</v>
      </c>
      <c r="B20" s="6" t="s">
        <v>96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7009C-7920-42ED-9696-82A6C5867AD3}">
  <dimension ref="A1:C5"/>
  <sheetViews>
    <sheetView topLeftCell="C1" workbookViewId="0">
      <selection activeCell="C9" sqref="C9"/>
    </sheetView>
  </sheetViews>
  <sheetFormatPr defaultRowHeight="14" x14ac:dyDescent="0.3"/>
  <cols>
    <col min="1" max="1" width="16.75" customWidth="1"/>
    <col min="2" max="2" width="21.1640625" customWidth="1"/>
    <col min="3" max="3" width="50.6640625" customWidth="1"/>
  </cols>
  <sheetData>
    <row r="1" spans="1:3" ht="28" x14ac:dyDescent="0.3">
      <c r="A1" s="24" t="s">
        <v>57</v>
      </c>
      <c r="B1" s="25" t="s">
        <v>58</v>
      </c>
      <c r="C1" s="26" t="s">
        <v>59</v>
      </c>
    </row>
    <row r="2" spans="1:3" ht="25" customHeight="1" x14ac:dyDescent="0.3">
      <c r="A2" s="6" t="s">
        <v>60</v>
      </c>
      <c r="B2" s="6" t="s">
        <v>61</v>
      </c>
      <c r="C2" s="6" t="s">
        <v>62</v>
      </c>
    </row>
    <row r="3" spans="1:3" ht="27.65" customHeight="1" x14ac:dyDescent="0.3">
      <c r="A3" s="6" t="s">
        <v>63</v>
      </c>
      <c r="B3" s="6" t="s">
        <v>64</v>
      </c>
      <c r="C3" s="6" t="s">
        <v>65</v>
      </c>
    </row>
    <row r="4" spans="1:3" ht="31.5" customHeight="1" x14ac:dyDescent="0.3">
      <c r="A4" s="6" t="s">
        <v>66</v>
      </c>
      <c r="B4" s="6" t="s">
        <v>67</v>
      </c>
      <c r="C4" s="6" t="s">
        <v>68</v>
      </c>
    </row>
    <row r="5" spans="1:3" ht="39.65" customHeight="1" x14ac:dyDescent="0.3">
      <c r="A5" s="6" t="s">
        <v>69</v>
      </c>
      <c r="B5" s="6" t="s">
        <v>70</v>
      </c>
      <c r="C5" s="6" t="s">
        <v>71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8DE44-924D-49AC-BC76-25643DF22F52}">
  <dimension ref="A1:M36"/>
  <sheetViews>
    <sheetView showGridLines="0" tabSelected="1" topLeftCell="A6" workbookViewId="0">
      <selection activeCell="A15" sqref="A15"/>
    </sheetView>
  </sheetViews>
  <sheetFormatPr defaultRowHeight="14" x14ac:dyDescent="0.3"/>
  <cols>
    <col min="1" max="1" width="24.1640625" customWidth="1"/>
    <col min="2" max="2" width="19.83203125" customWidth="1"/>
    <col min="3" max="3" width="17.5" customWidth="1"/>
    <col min="4" max="4" width="19.08203125" customWidth="1"/>
    <col min="5" max="5" width="21.9140625" customWidth="1"/>
    <col min="6" max="6" width="18.9140625" customWidth="1"/>
    <col min="7" max="7" width="17.25" customWidth="1"/>
    <col min="8" max="8" width="18.4140625" customWidth="1"/>
    <col min="9" max="9" width="24.25" customWidth="1"/>
    <col min="10" max="10" width="28.58203125" customWidth="1"/>
    <col min="11" max="11" width="15.4140625" customWidth="1"/>
    <col min="12" max="12" width="16.33203125" customWidth="1"/>
    <col min="13" max="13" width="18.4140625" customWidth="1"/>
    <col min="14" max="14" width="13.5" customWidth="1"/>
    <col min="15" max="15" width="21.1640625" customWidth="1"/>
  </cols>
  <sheetData>
    <row r="1" spans="1:13" ht="20" x14ac:dyDescent="0.4">
      <c r="A1" s="2" t="s">
        <v>0</v>
      </c>
    </row>
    <row r="3" spans="1:13" x14ac:dyDescent="0.3">
      <c r="A3" s="3" t="s">
        <v>14</v>
      </c>
      <c r="C3" s="13">
        <v>45383</v>
      </c>
      <c r="D3" t="s">
        <v>13</v>
      </c>
      <c r="G3" s="4" t="s">
        <v>15</v>
      </c>
      <c r="H3" s="13">
        <v>45747</v>
      </c>
    </row>
    <row r="5" spans="1:13" x14ac:dyDescent="0.3">
      <c r="A5" s="3" t="s">
        <v>1</v>
      </c>
      <c r="C5" s="13">
        <v>45321</v>
      </c>
      <c r="D5" t="s">
        <v>8</v>
      </c>
    </row>
    <row r="6" spans="1:13" x14ac:dyDescent="0.3">
      <c r="J6">
        <f>G10/E10</f>
        <v>8.5</v>
      </c>
      <c r="K6" s="36">
        <f>J6/M10</f>
        <v>0.02</v>
      </c>
    </row>
    <row r="7" spans="1:13" x14ac:dyDescent="0.3">
      <c r="A7" s="3"/>
    </row>
    <row r="8" spans="1:13" ht="33.65" customHeight="1" x14ac:dyDescent="0.3">
      <c r="A8" s="30" t="s">
        <v>2</v>
      </c>
      <c r="B8" s="30" t="s">
        <v>48</v>
      </c>
      <c r="C8" s="30" t="s">
        <v>3</v>
      </c>
      <c r="D8" s="29" t="s">
        <v>98</v>
      </c>
      <c r="E8" s="29" t="s">
        <v>81</v>
      </c>
      <c r="F8" s="29" t="s">
        <v>82</v>
      </c>
      <c r="G8" s="29" t="s">
        <v>84</v>
      </c>
      <c r="H8" s="30" t="s">
        <v>6</v>
      </c>
      <c r="I8" s="29" t="s">
        <v>39</v>
      </c>
      <c r="J8" s="29" t="s">
        <v>76</v>
      </c>
      <c r="K8" s="29" t="s">
        <v>86</v>
      </c>
      <c r="L8" s="29" t="s">
        <v>89</v>
      </c>
      <c r="M8" s="29" t="s">
        <v>88</v>
      </c>
    </row>
    <row r="9" spans="1:13" s="3" customFormat="1" x14ac:dyDescent="0.3">
      <c r="A9" s="32"/>
      <c r="B9" s="32"/>
      <c r="C9" s="32"/>
      <c r="D9" s="32"/>
      <c r="E9" s="31" t="s">
        <v>79</v>
      </c>
      <c r="F9" s="31" t="s">
        <v>80</v>
      </c>
      <c r="G9" s="31" t="s">
        <v>83</v>
      </c>
      <c r="H9" s="32"/>
      <c r="I9" s="32"/>
      <c r="J9" s="33"/>
      <c r="K9" s="31" t="s">
        <v>85</v>
      </c>
      <c r="L9" s="31" t="s">
        <v>87</v>
      </c>
      <c r="M9" s="31" t="s">
        <v>87</v>
      </c>
    </row>
    <row r="10" spans="1:13" ht="13.5" customHeight="1" x14ac:dyDescent="0.3">
      <c r="A10" s="11" t="s">
        <v>27</v>
      </c>
      <c r="B10" s="11" t="s">
        <v>49</v>
      </c>
      <c r="C10" s="8" t="s">
        <v>4</v>
      </c>
      <c r="D10" s="8" t="s">
        <v>5</v>
      </c>
      <c r="E10" s="34">
        <f>[1]Secure_SEPD!G8</f>
        <v>0.18779999999999999</v>
      </c>
      <c r="F10" s="14">
        <f>[1]Secure_SEPD!N8</f>
        <v>12291.51</v>
      </c>
      <c r="G10" s="19">
        <f>[1]Secure_SEPD!K8</f>
        <v>1.5963000000000001</v>
      </c>
      <c r="H10" s="8" t="s">
        <v>12</v>
      </c>
      <c r="I10" s="8" t="s">
        <v>41</v>
      </c>
      <c r="J10" s="11" t="s">
        <v>75</v>
      </c>
      <c r="K10" s="11">
        <v>170</v>
      </c>
      <c r="L10" s="11">
        <v>2.5</v>
      </c>
      <c r="M10" s="17">
        <f>K10*L10</f>
        <v>425</v>
      </c>
    </row>
    <row r="11" spans="1:13" ht="13.5" customHeight="1" x14ac:dyDescent="0.3">
      <c r="A11" s="11" t="s">
        <v>28</v>
      </c>
      <c r="B11" s="11" t="s">
        <v>49</v>
      </c>
      <c r="C11" s="8" t="s">
        <v>4</v>
      </c>
      <c r="D11" s="8" t="s">
        <v>5</v>
      </c>
      <c r="E11" s="12">
        <f>[1]Secure_SEPD!G9</f>
        <v>0.27</v>
      </c>
      <c r="F11" s="14">
        <f>[1]Secure_SEPD!N9</f>
        <v>6985.44</v>
      </c>
      <c r="G11" s="19">
        <f>[1]Secure_SEPD!K9</f>
        <v>0.90720000000000001</v>
      </c>
      <c r="H11" s="8" t="s">
        <v>12</v>
      </c>
      <c r="I11" s="8" t="s">
        <v>42</v>
      </c>
      <c r="J11" s="11" t="s">
        <v>56</v>
      </c>
      <c r="K11" s="10">
        <v>168</v>
      </c>
      <c r="L11" s="10">
        <v>1</v>
      </c>
      <c r="M11" s="5">
        <f>K11*L11</f>
        <v>168</v>
      </c>
    </row>
    <row r="12" spans="1:13" x14ac:dyDescent="0.3">
      <c r="A12" s="11" t="s">
        <v>29</v>
      </c>
      <c r="B12" s="11" t="s">
        <v>49</v>
      </c>
      <c r="C12" s="8" t="s">
        <v>4</v>
      </c>
      <c r="D12" s="8" t="s">
        <v>5</v>
      </c>
      <c r="E12" s="12">
        <f>[1]Secure_SEPD!G10</f>
        <v>0.99</v>
      </c>
      <c r="F12" s="14">
        <f>[1]Secure_SEPD!N10</f>
        <v>62432.369999999995</v>
      </c>
      <c r="G12" s="19">
        <f>[1]Secure_SEPD!K10</f>
        <v>8.1081000000000003</v>
      </c>
      <c r="H12" s="8" t="s">
        <v>12</v>
      </c>
      <c r="I12" s="7" t="s">
        <v>43</v>
      </c>
      <c r="J12" s="8" t="s">
        <v>45</v>
      </c>
      <c r="K12" s="10">
        <v>63</v>
      </c>
      <c r="L12" s="9">
        <v>6.5</v>
      </c>
      <c r="M12" s="5">
        <f t="shared" ref="M12:M18" si="0">K12*L12</f>
        <v>409.5</v>
      </c>
    </row>
    <row r="13" spans="1:13" x14ac:dyDescent="0.3">
      <c r="A13" s="11" t="s">
        <v>30</v>
      </c>
      <c r="B13" s="11" t="s">
        <v>49</v>
      </c>
      <c r="C13" s="8" t="s">
        <v>4</v>
      </c>
      <c r="D13" s="8" t="s">
        <v>5</v>
      </c>
      <c r="E13" s="12">
        <f>[1]Secure_SEPD!G11</f>
        <v>0.2</v>
      </c>
      <c r="F13" s="14">
        <f>[1]Secure_SEPD!N11</f>
        <v>6791.4</v>
      </c>
      <c r="G13" s="19">
        <f>[1]Secure_SEPD!K11</f>
        <v>0.88200000000000001</v>
      </c>
      <c r="H13" s="8" t="s">
        <v>12</v>
      </c>
      <c r="I13" s="7" t="s">
        <v>44</v>
      </c>
      <c r="J13" s="8" t="s">
        <v>45</v>
      </c>
      <c r="K13" s="10">
        <v>63</v>
      </c>
      <c r="L13" s="9">
        <v>3.5</v>
      </c>
      <c r="M13" s="5">
        <f t="shared" si="0"/>
        <v>220.5</v>
      </c>
    </row>
    <row r="14" spans="1:13" x14ac:dyDescent="0.3">
      <c r="A14" s="11" t="s">
        <v>31</v>
      </c>
      <c r="B14" s="11" t="s">
        <v>49</v>
      </c>
      <c r="C14" s="8" t="s">
        <v>4</v>
      </c>
      <c r="D14" s="8" t="s">
        <v>5</v>
      </c>
      <c r="E14" s="12">
        <f>[1]Secure_SEPD!G12</f>
        <v>1.69</v>
      </c>
      <c r="F14" s="14">
        <f>[1]Secure_SEPD!N12</f>
        <v>306065.76</v>
      </c>
      <c r="G14" s="19">
        <f>[1]Secure_SEPD!K12</f>
        <v>39.748799999999996</v>
      </c>
      <c r="H14" s="8" t="s">
        <v>12</v>
      </c>
      <c r="I14" s="7" t="s">
        <v>55</v>
      </c>
      <c r="J14" s="8" t="s">
        <v>45</v>
      </c>
      <c r="K14" s="10">
        <v>168</v>
      </c>
      <c r="L14" s="9">
        <v>7</v>
      </c>
      <c r="M14" s="5">
        <f t="shared" si="0"/>
        <v>1176</v>
      </c>
    </row>
    <row r="15" spans="1:13" x14ac:dyDescent="0.3">
      <c r="A15" s="11" t="s">
        <v>32</v>
      </c>
      <c r="B15" s="11" t="s">
        <v>49</v>
      </c>
      <c r="C15" s="8" t="s">
        <v>4</v>
      </c>
      <c r="D15" s="8" t="s">
        <v>5</v>
      </c>
      <c r="E15" s="12">
        <f>[1]Secure_SEPD!G13</f>
        <v>2.82</v>
      </c>
      <c r="F15" s="14">
        <f>[1]Secure_SEPD!N13</f>
        <v>205197.29999999996</v>
      </c>
      <c r="G15" s="19">
        <f>[1]Secure_SEPD!K13</f>
        <v>26.648999999999997</v>
      </c>
      <c r="H15" s="8" t="s">
        <v>12</v>
      </c>
      <c r="I15" s="7" t="s">
        <v>52</v>
      </c>
      <c r="J15" s="8" t="s">
        <v>45</v>
      </c>
      <c r="K15" s="10">
        <v>105</v>
      </c>
      <c r="L15" s="9">
        <v>4.5</v>
      </c>
      <c r="M15" s="5">
        <f t="shared" si="0"/>
        <v>472.5</v>
      </c>
    </row>
    <row r="16" spans="1:13" x14ac:dyDescent="0.3">
      <c r="A16" s="11" t="s">
        <v>33</v>
      </c>
      <c r="B16" s="11" t="s">
        <v>49</v>
      </c>
      <c r="C16" s="8" t="s">
        <v>4</v>
      </c>
      <c r="D16" s="8" t="s">
        <v>5</v>
      </c>
      <c r="E16" s="12">
        <f>[1]Secure_SEPD!G14</f>
        <v>0.23</v>
      </c>
      <c r="F16" s="14">
        <f>[1]Secure_SEPD!N14</f>
        <v>12273.030000000002</v>
      </c>
      <c r="G16" s="19">
        <f>[1]Secure_SEPD!K14</f>
        <v>1.5939000000000001</v>
      </c>
      <c r="H16" s="8" t="s">
        <v>12</v>
      </c>
      <c r="I16" s="7" t="s">
        <v>53</v>
      </c>
      <c r="J16" s="8" t="s">
        <v>45</v>
      </c>
      <c r="K16" s="10">
        <v>63</v>
      </c>
      <c r="L16" s="9">
        <v>5.5</v>
      </c>
      <c r="M16" s="5">
        <f t="shared" si="0"/>
        <v>346.5</v>
      </c>
    </row>
    <row r="17" spans="1:13" x14ac:dyDescent="0.3">
      <c r="A17" s="11" t="s">
        <v>34</v>
      </c>
      <c r="B17" s="11" t="s">
        <v>49</v>
      </c>
      <c r="C17" s="8" t="s">
        <v>4</v>
      </c>
      <c r="D17" s="8" t="s">
        <v>5</v>
      </c>
      <c r="E17" s="12">
        <f>[1]Secure_SEPD!G15</f>
        <v>0.9</v>
      </c>
      <c r="F17" s="14">
        <f>[1]Secure_SEPD!N15</f>
        <v>14553</v>
      </c>
      <c r="G17" s="19">
        <f>[1]Secure_SEPD!K15</f>
        <v>1.8900000000000001</v>
      </c>
      <c r="H17" s="8" t="s">
        <v>12</v>
      </c>
      <c r="I17" s="7" t="s">
        <v>54</v>
      </c>
      <c r="J17" s="8" t="s">
        <v>45</v>
      </c>
      <c r="K17" s="10">
        <v>105</v>
      </c>
      <c r="L17" s="9">
        <v>1</v>
      </c>
      <c r="M17" s="5">
        <f t="shared" si="0"/>
        <v>105</v>
      </c>
    </row>
    <row r="18" spans="1:13" x14ac:dyDescent="0.3">
      <c r="A18" s="11" t="s">
        <v>35</v>
      </c>
      <c r="B18" s="11" t="s">
        <v>49</v>
      </c>
      <c r="C18" s="8" t="s">
        <v>4</v>
      </c>
      <c r="D18" s="8" t="s">
        <v>5</v>
      </c>
      <c r="E18" s="12">
        <f>[1]Secure_SEPD!G16</f>
        <v>0.9</v>
      </c>
      <c r="F18" s="14">
        <f>[1]Secure_SEPD!N16</f>
        <v>101871</v>
      </c>
      <c r="G18" s="19">
        <f>[1]Secure_SEPD!K16</f>
        <v>13.23</v>
      </c>
      <c r="H18" s="8" t="s">
        <v>12</v>
      </c>
      <c r="I18" s="7" t="s">
        <v>55</v>
      </c>
      <c r="J18" s="8" t="s">
        <v>45</v>
      </c>
      <c r="K18" s="10">
        <v>105</v>
      </c>
      <c r="L18" s="9">
        <v>7</v>
      </c>
      <c r="M18" s="5">
        <f t="shared" si="0"/>
        <v>735</v>
      </c>
    </row>
    <row r="19" spans="1:13" x14ac:dyDescent="0.3">
      <c r="A19" s="11" t="s">
        <v>38</v>
      </c>
      <c r="B19" s="11" t="s">
        <v>49</v>
      </c>
      <c r="C19" s="8" t="s">
        <v>36</v>
      </c>
      <c r="D19" s="8" t="s">
        <v>5</v>
      </c>
      <c r="E19" s="15" t="s">
        <v>25</v>
      </c>
      <c r="F19" s="14">
        <f>[1]Restore_SEPD!$I$9</f>
        <v>336000</v>
      </c>
      <c r="G19" s="16" t="s">
        <v>25</v>
      </c>
      <c r="H19" s="8" t="s">
        <v>12</v>
      </c>
      <c r="I19" s="7" t="s">
        <v>25</v>
      </c>
      <c r="J19" s="8" t="s">
        <v>95</v>
      </c>
      <c r="K19" s="11" t="s">
        <v>25</v>
      </c>
      <c r="L19" s="11" t="s">
        <v>25</v>
      </c>
      <c r="M19" s="17" t="s">
        <v>25</v>
      </c>
    </row>
    <row r="20" spans="1:13" x14ac:dyDescent="0.3">
      <c r="A20" s="11" t="s">
        <v>38</v>
      </c>
      <c r="B20" s="11" t="s">
        <v>49</v>
      </c>
      <c r="C20" s="8" t="s">
        <v>37</v>
      </c>
      <c r="D20" s="8" t="s">
        <v>5</v>
      </c>
      <c r="E20" s="15" t="s">
        <v>25</v>
      </c>
      <c r="F20" s="14">
        <f>[1]Dynamic_SEPD!$M$10</f>
        <v>91980</v>
      </c>
      <c r="G20" s="16" t="s">
        <v>25</v>
      </c>
      <c r="H20" s="8" t="s">
        <v>12</v>
      </c>
      <c r="I20" s="7" t="s">
        <v>25</v>
      </c>
      <c r="J20" s="8" t="s">
        <v>95</v>
      </c>
      <c r="K20" s="11" t="s">
        <v>25</v>
      </c>
      <c r="L20" s="11" t="s">
        <v>25</v>
      </c>
      <c r="M20" s="17" t="s">
        <v>25</v>
      </c>
    </row>
    <row r="21" spans="1:13" x14ac:dyDescent="0.3">
      <c r="A21" s="11" t="s">
        <v>38</v>
      </c>
      <c r="B21" s="11" t="s">
        <v>50</v>
      </c>
      <c r="C21" s="8" t="s">
        <v>36</v>
      </c>
      <c r="D21" s="8" t="s">
        <v>5</v>
      </c>
      <c r="E21" s="15" t="s">
        <v>25</v>
      </c>
      <c r="F21" s="14">
        <f>[1]Restore_SHEPD!$I$9</f>
        <v>156800</v>
      </c>
      <c r="G21" s="16" t="s">
        <v>25</v>
      </c>
      <c r="H21" s="8" t="s">
        <v>12</v>
      </c>
      <c r="I21" s="7" t="s">
        <v>25</v>
      </c>
      <c r="J21" s="8" t="s">
        <v>95</v>
      </c>
      <c r="K21" s="11" t="s">
        <v>25</v>
      </c>
      <c r="L21" s="11" t="s">
        <v>25</v>
      </c>
      <c r="M21" s="17" t="s">
        <v>25</v>
      </c>
    </row>
    <row r="22" spans="1:13" x14ac:dyDescent="0.3">
      <c r="A22" s="11" t="s">
        <v>38</v>
      </c>
      <c r="B22" s="11" t="s">
        <v>50</v>
      </c>
      <c r="C22" s="8" t="s">
        <v>37</v>
      </c>
      <c r="D22" s="8" t="s">
        <v>5</v>
      </c>
      <c r="E22" s="15" t="s">
        <v>25</v>
      </c>
      <c r="F22" s="14">
        <f>[1]Dynamic_SHEPD!$M$10</f>
        <v>42924</v>
      </c>
      <c r="G22" s="16" t="s">
        <v>25</v>
      </c>
      <c r="H22" s="8" t="s">
        <v>12</v>
      </c>
      <c r="I22" s="7" t="s">
        <v>25</v>
      </c>
      <c r="J22" s="8" t="s">
        <v>95</v>
      </c>
      <c r="K22" s="11" t="s">
        <v>25</v>
      </c>
      <c r="L22" s="11" t="s">
        <v>25</v>
      </c>
      <c r="M22" s="17" t="s">
        <v>25</v>
      </c>
    </row>
    <row r="23" spans="1:13" x14ac:dyDescent="0.3">
      <c r="I23" s="21"/>
      <c r="J23" s="22" t="s">
        <v>78</v>
      </c>
      <c r="K23" s="20"/>
      <c r="L23" s="20"/>
      <c r="M23" s="20"/>
    </row>
    <row r="24" spans="1:13" x14ac:dyDescent="0.3">
      <c r="G24" s="21"/>
      <c r="J24" s="23" t="s">
        <v>77</v>
      </c>
    </row>
    <row r="36" spans="7:7" x14ac:dyDescent="0.3">
      <c r="G36" s="35"/>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ac47ec2-6222-4f0f-9d68-0b8aa77dfcd1">
      <Terms xmlns="http://schemas.microsoft.com/office/infopath/2007/PartnerControls"/>
    </lcf76f155ced4ddcb4097134ff3c332f>
    <TaxCatchAll xmlns="330f7c68-f84d-4d0c-bb85-d5b9b2a4bfbc" xsi:nil="true"/>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5E243504CB5AF429D425675908E329A" ma:contentTypeVersion="16" ma:contentTypeDescription="Create a new document." ma:contentTypeScope="" ma:versionID="a44efa2fb3d25e3c2414eaa5a30bbcdf">
  <xsd:schema xmlns:xsd="http://www.w3.org/2001/XMLSchema" xmlns:xs="http://www.w3.org/2001/XMLSchema" xmlns:p="http://schemas.microsoft.com/office/2006/metadata/properties" xmlns:ns1="http://schemas.microsoft.com/sharepoint/v3" xmlns:ns2="bac47ec2-6222-4f0f-9d68-0b8aa77dfcd1" xmlns:ns3="330f7c68-f84d-4d0c-bb85-d5b9b2a4bfbc" targetNamespace="http://schemas.microsoft.com/office/2006/metadata/properties" ma:root="true" ma:fieldsID="dfd14419f97b4e92971b3b1eea26ef9a" ns1:_="" ns2:_="" ns3:_="">
    <xsd:import namespace="http://schemas.microsoft.com/sharepoint/v3"/>
    <xsd:import namespace="bac47ec2-6222-4f0f-9d68-0b8aa77dfcd1"/>
    <xsd:import namespace="330f7c68-f84d-4d0c-bb85-d5b9b2a4bf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ObjectDetectorVersions" minOccurs="0"/>
                <xsd:element ref="ns2:MediaServiceDateTake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c47ec2-6222-4f0f-9d68-0b8aa77dfc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b0fa5b73-c91b-4169-bfc8-b85bc92a6461"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0f7c68-f84d-4d0c-bb85-d5b9b2a4bf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e530604f-af12-40ee-808a-fffba5da8ab4}" ma:internalName="TaxCatchAll" ma:showField="CatchAllData" ma:web="330f7c68-f84d-4d0c-bb85-d5b9b2a4bfb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A68F39-92FF-4E9F-AD35-011F83702621}">
  <ds:schemaRefs>
    <ds:schemaRef ds:uri="http://schemas.microsoft.com/office/2006/metadata/properties"/>
    <ds:schemaRef ds:uri="http://www.w3.org/2000/xmlns/"/>
    <ds:schemaRef ds:uri="bac47ec2-6222-4f0f-9d68-0b8aa77dfcd1"/>
    <ds:schemaRef ds:uri="http://schemas.microsoft.com/office/infopath/2007/PartnerControls"/>
    <ds:schemaRef ds:uri="330f7c68-f84d-4d0c-bb85-d5b9b2a4bfbc"/>
    <ds:schemaRef ds:uri="http://www.w3.org/2001/XMLSchema-instance"/>
    <ds:schemaRef ds:uri="http://schemas.microsoft.com/sharepoint/v3"/>
  </ds:schemaRefs>
</ds:datastoreItem>
</file>

<file path=customXml/itemProps2.xml><?xml version="1.0" encoding="utf-8"?>
<ds:datastoreItem xmlns:ds="http://schemas.openxmlformats.org/officeDocument/2006/customXml" ds:itemID="{9E57FACA-3DE4-44F0-B886-2669953E8653}">
  <ds:schemaRefs>
    <ds:schemaRef ds:uri="http://schemas.microsoft.com/office/2006/metadata/contentType"/>
    <ds:schemaRef ds:uri="http://schemas.microsoft.com/office/2006/metadata/properties/metaAttributes"/>
    <ds:schemaRef ds:uri="http://www.w3.org/2000/xmlns/"/>
    <ds:schemaRef ds:uri="http://www.w3.org/2001/XMLSchema"/>
    <ds:schemaRef ds:uri="http://schemas.microsoft.com/sharepoint/v3"/>
    <ds:schemaRef ds:uri="bac47ec2-6222-4f0f-9d68-0b8aa77dfcd1"/>
    <ds:schemaRef ds:uri="330f7c68-f84d-4d0c-bb85-d5b9b2a4bfbc"/>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EC09672-4ADF-4D03-87A3-2A3D8B8C56F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Definitions</vt:lpstr>
      <vt:lpstr>Service Seasons</vt:lpstr>
      <vt:lpstr>Tender for services info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2024-01-16T17:12:29Z</dcterms:created>
  <dcterms:modified xsi:type="dcterms:W3CDTF">2024-02-28T11:18:18Z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0x010100D5E243504CB5AF429D425675908E329A</vt:lpwstr>
  </property>
</Properties>
</file>