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CMZ\"/>
    </mc:Choice>
  </mc:AlternateContent>
  <xr:revisionPtr revIDLastSave="0" documentId="13_ncr:1_{7662ED8B-7B8B-4CEF-8E9E-5DD99AFFEFF2}" xr6:coauthVersionLast="41" xr6:coauthVersionMax="41" xr10:uidLastSave="{00000000-0000-0000-0000-000000000000}"/>
  <bookViews>
    <workbookView xWindow="-120" yWindow="-120" windowWidth="25440" windowHeight="15390" tabRatio="677" firstSheet="2"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Islay CMZ CBA" sheetId="34" r:id="rId7"/>
    <sheet name="Workings template" sheetId="35" r:id="rId8"/>
    <sheet name="Assumptions" sheetId="37"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0" i="34" l="1"/>
  <c r="J13" i="36"/>
  <c r="J13" i="34"/>
  <c r="H9" i="35"/>
  <c r="H7" i="35"/>
  <c r="I90" i="34" l="1"/>
  <c r="I13" i="34"/>
  <c r="I13" i="36"/>
  <c r="G9" i="35"/>
  <c r="G7" i="35"/>
  <c r="H13" i="34" l="1"/>
  <c r="H18" i="34" s="1"/>
  <c r="G13" i="34"/>
  <c r="G18" i="34" s="1"/>
  <c r="G26" i="34" s="1"/>
  <c r="G28" i="34" s="1"/>
  <c r="C29" i="29"/>
  <c r="C28" i="29"/>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c r="BC25" i="36"/>
  <c r="BC26" i="36"/>
  <c r="BB25" i="36"/>
  <c r="BB26" i="36"/>
  <c r="BA25" i="36"/>
  <c r="BA26" i="36"/>
  <c r="AZ25" i="36"/>
  <c r="AZ26" i="36" s="1"/>
  <c r="AY25" i="36"/>
  <c r="AY26" i="36" s="1"/>
  <c r="AX25" i="36"/>
  <c r="AX26" i="36" s="1"/>
  <c r="AW25" i="36"/>
  <c r="AV25" i="36"/>
  <c r="AU25" i="36"/>
  <c r="AT25" i="36"/>
  <c r="AS25" i="36"/>
  <c r="AR25" i="36"/>
  <c r="AQ25" i="36"/>
  <c r="AP25" i="36"/>
  <c r="AO25" i="36"/>
  <c r="AN25" i="36"/>
  <c r="AM25" i="36"/>
  <c r="AL25" i="36"/>
  <c r="AK25" i="36"/>
  <c r="AK26" i="36" s="1"/>
  <c r="AJ25" i="36"/>
  <c r="AI25" i="36"/>
  <c r="AH25" i="36"/>
  <c r="AG25" i="36"/>
  <c r="AF25" i="36"/>
  <c r="AE25" i="36"/>
  <c r="AD25" i="36"/>
  <c r="AC25" i="36"/>
  <c r="AB25" i="36"/>
  <c r="AA25" i="36"/>
  <c r="Z25" i="36"/>
  <c r="Y25" i="36"/>
  <c r="X25" i="36"/>
  <c r="W25" i="36"/>
  <c r="V25" i="36"/>
  <c r="U25" i="36"/>
  <c r="T25" i="36"/>
  <c r="S25" i="36"/>
  <c r="R25" i="36"/>
  <c r="Q25" i="36"/>
  <c r="Q26" i="36" s="1"/>
  <c r="P25" i="36"/>
  <c r="O25" i="36"/>
  <c r="O26" i="36" s="1"/>
  <c r="O28" i="36" s="1"/>
  <c r="N25" i="36"/>
  <c r="M25" i="36"/>
  <c r="M26" i="36" s="1"/>
  <c r="L25" i="36"/>
  <c r="K25" i="36"/>
  <c r="J25" i="36"/>
  <c r="I25" i="36"/>
  <c r="H25" i="36"/>
  <c r="G25" i="36"/>
  <c r="G26" i="36" s="1"/>
  <c r="F25" i="36"/>
  <c r="E25" i="36"/>
  <c r="AW18" i="36"/>
  <c r="AV18" i="36"/>
  <c r="AV26" i="36" s="1"/>
  <c r="AU18" i="36"/>
  <c r="AU26" i="36" s="1"/>
  <c r="AU28" i="36" s="1"/>
  <c r="AT18" i="36"/>
  <c r="AT26" i="36" s="1"/>
  <c r="AT28" i="36" s="1"/>
  <c r="AS18" i="36"/>
  <c r="AR18" i="36"/>
  <c r="AR26" i="36" s="1"/>
  <c r="AQ18" i="36"/>
  <c r="AQ26" i="36" s="1"/>
  <c r="AP18" i="36"/>
  <c r="AO18" i="36"/>
  <c r="AO26" i="36" s="1"/>
  <c r="AN18" i="36"/>
  <c r="AN26" i="36" s="1"/>
  <c r="AN28" i="36" s="1"/>
  <c r="AM18" i="36"/>
  <c r="AM26" i="36" s="1"/>
  <c r="AM28" i="36" s="1"/>
  <c r="AM29" i="36" s="1"/>
  <c r="AL18" i="36"/>
  <c r="AL26" i="36" s="1"/>
  <c r="AL28" i="36"/>
  <c r="AK18" i="36"/>
  <c r="AJ18" i="36"/>
  <c r="AI18" i="36"/>
  <c r="AH18" i="36"/>
  <c r="AG18" i="36"/>
  <c r="AG26" i="36" s="1"/>
  <c r="AF18" i="36"/>
  <c r="AF26" i="36" s="1"/>
  <c r="AE18" i="36"/>
  <c r="AE26" i="36" s="1"/>
  <c r="AD18" i="36"/>
  <c r="AD26" i="36" s="1"/>
  <c r="AC18" i="36"/>
  <c r="AB18" i="36"/>
  <c r="AA18" i="36"/>
  <c r="AA26" i="36" s="1"/>
  <c r="Z18" i="36"/>
  <c r="Z26" i="36" s="1"/>
  <c r="Y18" i="36"/>
  <c r="Y26" i="36"/>
  <c r="X18" i="36"/>
  <c r="X26" i="36"/>
  <c r="W18" i="36"/>
  <c r="W26" i="36"/>
  <c r="W28" i="36" s="1"/>
  <c r="AT48" i="36" s="1"/>
  <c r="V18" i="36"/>
  <c r="U18" i="36"/>
  <c r="T18" i="36"/>
  <c r="T26" i="36"/>
  <c r="S18" i="36"/>
  <c r="S26" i="36"/>
  <c r="S28" i="36" s="1"/>
  <c r="R18" i="36"/>
  <c r="R26" i="36"/>
  <c r="Q18" i="36"/>
  <c r="P18" i="36"/>
  <c r="P26" i="36"/>
  <c r="O18" i="36"/>
  <c r="N18" i="36"/>
  <c r="N26" i="36" s="1"/>
  <c r="M18" i="36"/>
  <c r="L18" i="36"/>
  <c r="L26" i="36"/>
  <c r="K18" i="36"/>
  <c r="K26" i="36"/>
  <c r="K29" i="36" s="1"/>
  <c r="J18" i="36"/>
  <c r="I18" i="36"/>
  <c r="I26" i="36" s="1"/>
  <c r="H18" i="36"/>
  <c r="H26" i="36" s="1"/>
  <c r="G18" i="36"/>
  <c r="F18" i="36"/>
  <c r="F26" i="36" s="1"/>
  <c r="E18" i="36"/>
  <c r="E26" i="36" s="1"/>
  <c r="F13" i="34"/>
  <c r="E13" i="34"/>
  <c r="AP26" i="36"/>
  <c r="AB26" i="36"/>
  <c r="AW26" i="36"/>
  <c r="V26" i="36"/>
  <c r="V28" i="36" s="1"/>
  <c r="AJ26" i="36"/>
  <c r="AI26" i="36"/>
  <c r="AI28" i="36" s="1"/>
  <c r="AI29" i="36" s="1"/>
  <c r="K28" i="36"/>
  <c r="AF28" i="36"/>
  <c r="H28" i="36"/>
  <c r="AJ28" i="36"/>
  <c r="AJ29" i="36"/>
  <c r="AP28" i="36"/>
  <c r="AP29" i="36"/>
  <c r="G28" i="36"/>
  <c r="N32" i="36" s="1"/>
  <c r="P28" i="36"/>
  <c r="P29" i="36"/>
  <c r="S29" i="36"/>
  <c r="Y28" i="36"/>
  <c r="Y29" i="36"/>
  <c r="T28" i="36"/>
  <c r="T29" i="36"/>
  <c r="AE28" i="36"/>
  <c r="AK56" i="36" s="1"/>
  <c r="AH26" i="36"/>
  <c r="J26" i="36"/>
  <c r="J28" i="36" s="1"/>
  <c r="L28" i="36"/>
  <c r="L29" i="36"/>
  <c r="V29" i="36"/>
  <c r="AT29" i="36"/>
  <c r="X28" i="36"/>
  <c r="AJ49" i="36" s="1"/>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Q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AD40" i="36"/>
  <c r="AY40" i="36"/>
  <c r="AX40" i="36"/>
  <c r="AU40" i="36"/>
  <c r="AT40" i="36"/>
  <c r="T40" i="36"/>
  <c r="AQ40" i="36"/>
  <c r="AN40" i="36"/>
  <c r="AM40" i="36"/>
  <c r="BC40" i="36"/>
  <c r="O29" i="36"/>
  <c r="AN44" i="36"/>
  <c r="AC44" i="36"/>
  <c r="AI44" i="36"/>
  <c r="AG44" i="36"/>
  <c r="AD44" i="36"/>
  <c r="AB44" i="36"/>
  <c r="Z44" i="36"/>
  <c r="AW44" i="36"/>
  <c r="W33" i="36"/>
  <c r="AM33" i="36"/>
  <c r="Z33" i="36"/>
  <c r="AW33" i="36"/>
  <c r="AL49" i="36"/>
  <c r="AK49" i="36"/>
  <c r="AF49" i="36"/>
  <c r="BC49" i="36"/>
  <c r="AZ49" i="36"/>
  <c r="AB49" i="36"/>
  <c r="AT49" i="36"/>
  <c r="AS49" i="36"/>
  <c r="AX48" i="36"/>
  <c r="AW48" i="36"/>
  <c r="X48" i="36"/>
  <c r="AU48" i="36"/>
  <c r="AI48" i="36"/>
  <c r="AB48" i="36"/>
  <c r="BA48" i="36"/>
  <c r="AP48" i="36"/>
  <c r="AN48" i="36"/>
  <c r="AL48" i="36"/>
  <c r="AH48" i="36"/>
  <c r="AC48" i="36"/>
  <c r="BD48" i="36"/>
  <c r="AZ48" i="36"/>
  <c r="BB48" i="36"/>
  <c r="AD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P32" i="36"/>
  <c r="AW32" i="36"/>
  <c r="AL32" i="36"/>
  <c r="AK32" i="36"/>
  <c r="AJ32" i="36"/>
  <c r="K32" i="36"/>
  <c r="AH32" i="36"/>
  <c r="AG32" i="36"/>
  <c r="AF32" i="36"/>
  <c r="AE32" i="36"/>
  <c r="AD32" i="36"/>
  <c r="AQ32" i="36"/>
  <c r="AB32" i="36"/>
  <c r="AA32" i="36"/>
  <c r="AX32" i="36"/>
  <c r="AV32" i="36"/>
  <c r="AU32" i="36"/>
  <c r="R32" i="36"/>
  <c r="AT32" i="36"/>
  <c r="AS32" i="36"/>
  <c r="AR32" i="36"/>
  <c r="Q32" i="36"/>
  <c r="G29" i="36"/>
  <c r="AL56" i="36"/>
  <c r="AJ56" i="36"/>
  <c r="AH56" i="36"/>
  <c r="BD56" i="36"/>
  <c r="AF56" i="36"/>
  <c r="BB56" i="36"/>
  <c r="AZ56" i="36"/>
  <c r="AW56" i="36"/>
  <c r="AV56" i="36"/>
  <c r="AT56" i="36"/>
  <c r="AS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s="1"/>
  <c r="BA25" i="34"/>
  <c r="BA26" i="34"/>
  <c r="AZ25" i="34"/>
  <c r="AZ26" i="34"/>
  <c r="AY25" i="34"/>
  <c r="AY26" i="34"/>
  <c r="AX25" i="34"/>
  <c r="AX26" i="34" s="1"/>
  <c r="AW25" i="34"/>
  <c r="AV25" i="34"/>
  <c r="AV26" i="34" s="1"/>
  <c r="AU25" i="34"/>
  <c r="AT25" i="34"/>
  <c r="AS25" i="34"/>
  <c r="AR25" i="34"/>
  <c r="AQ25" i="34"/>
  <c r="AP25" i="34"/>
  <c r="AO25" i="34"/>
  <c r="AN25" i="34"/>
  <c r="AN26" i="34" s="1"/>
  <c r="AM25" i="34"/>
  <c r="AL25" i="34"/>
  <c r="AK25" i="34"/>
  <c r="AJ25" i="34"/>
  <c r="AI25" i="34"/>
  <c r="AH25" i="34"/>
  <c r="AG25" i="34"/>
  <c r="AF25" i="34"/>
  <c r="AF26" i="34" s="1"/>
  <c r="AE25" i="34"/>
  <c r="AD25" i="34"/>
  <c r="AC25" i="34"/>
  <c r="AB25" i="34"/>
  <c r="AA25" i="34"/>
  <c r="Z25" i="34"/>
  <c r="Y25" i="34"/>
  <c r="X25" i="34"/>
  <c r="X26" i="34" s="1"/>
  <c r="W25" i="34"/>
  <c r="V25" i="34"/>
  <c r="U25" i="34"/>
  <c r="T25" i="34"/>
  <c r="S25" i="34"/>
  <c r="R25" i="34"/>
  <c r="Q25" i="34"/>
  <c r="P25" i="34"/>
  <c r="O25" i="34"/>
  <c r="N25" i="34"/>
  <c r="M25" i="34"/>
  <c r="L25" i="34"/>
  <c r="K25" i="34"/>
  <c r="J25" i="34"/>
  <c r="I25" i="34"/>
  <c r="I26" i="34" s="1"/>
  <c r="I28" i="34" s="1"/>
  <c r="H25" i="34"/>
  <c r="G25" i="34"/>
  <c r="F25" i="34"/>
  <c r="E25" i="34"/>
  <c r="AW18" i="34"/>
  <c r="AV18" i="34"/>
  <c r="AU18" i="34"/>
  <c r="AT18" i="34"/>
  <c r="AS18" i="34"/>
  <c r="AS26" i="34" s="1"/>
  <c r="AR18" i="34"/>
  <c r="AQ18" i="34"/>
  <c r="AP18" i="34"/>
  <c r="AO18" i="34"/>
  <c r="AN18" i="34"/>
  <c r="AM18" i="34"/>
  <c r="AL18" i="34"/>
  <c r="AK18" i="34"/>
  <c r="AK26" i="34" s="1"/>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c r="P18" i="34"/>
  <c r="O18" i="34"/>
  <c r="N18" i="34"/>
  <c r="M18" i="34"/>
  <c r="L18" i="34"/>
  <c r="K18" i="34"/>
  <c r="K26" i="34"/>
  <c r="J18" i="34"/>
  <c r="I18" i="34"/>
  <c r="F18" i="34"/>
  <c r="E18" i="34"/>
  <c r="E26" i="34" s="1"/>
  <c r="E28" i="34" s="1"/>
  <c r="I5" i="20"/>
  <c r="J5" i="20"/>
  <c r="G69" i="36" s="1"/>
  <c r="K5" i="20"/>
  <c r="H69" i="36" s="1"/>
  <c r="L5" i="20"/>
  <c r="I69" i="36" s="1"/>
  <c r="M5" i="20"/>
  <c r="J69" i="36"/>
  <c r="N5" i="20"/>
  <c r="K69" i="36" s="1"/>
  <c r="O5" i="20"/>
  <c r="L69" i="36" s="1"/>
  <c r="P5" i="20"/>
  <c r="Q5" i="20"/>
  <c r="N69" i="36"/>
  <c r="R5" i="20"/>
  <c r="O69" i="36"/>
  <c r="S5" i="20"/>
  <c r="P69" i="36"/>
  <c r="T5" i="20"/>
  <c r="Q69" i="36"/>
  <c r="U5" i="20"/>
  <c r="R69" i="36"/>
  <c r="V5" i="20"/>
  <c r="S69" i="36"/>
  <c r="W5" i="20"/>
  <c r="T69" i="36"/>
  <c r="X5" i="20"/>
  <c r="U69" i="36"/>
  <c r="Y5" i="20"/>
  <c r="V69" i="36"/>
  <c r="Z5" i="20"/>
  <c r="W69" i="36"/>
  <c r="AA5" i="20"/>
  <c r="AB5" i="20"/>
  <c r="Y69" i="36" s="1"/>
  <c r="AC5" i="20"/>
  <c r="AD5" i="20"/>
  <c r="AA69" i="36"/>
  <c r="AE5" i="20"/>
  <c r="AB69" i="36"/>
  <c r="AF5" i="20"/>
  <c r="AC69" i="36"/>
  <c r="AG5" i="20"/>
  <c r="AD69" i="36"/>
  <c r="AH5" i="20"/>
  <c r="AE69" i="36"/>
  <c r="AI5" i="20"/>
  <c r="AF69" i="36"/>
  <c r="AJ5" i="20"/>
  <c r="AG69" i="36"/>
  <c r="AK5" i="20"/>
  <c r="AH69" i="36"/>
  <c r="AL5" i="20"/>
  <c r="AI69" i="36"/>
  <c r="AM5" i="20"/>
  <c r="AJ69" i="36"/>
  <c r="AN5" i="20"/>
  <c r="AO5" i="20"/>
  <c r="AL69" i="36" s="1"/>
  <c r="AP5" i="20"/>
  <c r="AM69" i="36" s="1"/>
  <c r="AQ5" i="20"/>
  <c r="AN69" i="36"/>
  <c r="AR5" i="20"/>
  <c r="AO69" i="36" s="1"/>
  <c r="AS5" i="20"/>
  <c r="AP69" i="36" s="1"/>
  <c r="AT5" i="20"/>
  <c r="AQ69" i="36" s="1"/>
  <c r="AU5" i="20"/>
  <c r="AR69" i="36"/>
  <c r="AV5" i="20"/>
  <c r="AS69" i="36" s="1"/>
  <c r="AW5" i="20"/>
  <c r="AT69" i="36" s="1"/>
  <c r="AX5" i="20"/>
  <c r="AU69" i="36" s="1"/>
  <c r="AY5" i="20"/>
  <c r="AZ5" i="20"/>
  <c r="AW69" i="36"/>
  <c r="BA5" i="20"/>
  <c r="BB5" i="20"/>
  <c r="AY69" i="36" s="1"/>
  <c r="BC5" i="20"/>
  <c r="BD5" i="20"/>
  <c r="BA69" i="36"/>
  <c r="BE5" i="20"/>
  <c r="BF5" i="20"/>
  <c r="BC69" i="36" s="1"/>
  <c r="BG5" i="20"/>
  <c r="BD69" i="36" s="1"/>
  <c r="H5" i="20"/>
  <c r="E69" i="36" s="1"/>
  <c r="G11" i="20"/>
  <c r="G10" i="20"/>
  <c r="F71" i="36" s="1"/>
  <c r="G9" i="20"/>
  <c r="I70" i="36" s="1"/>
  <c r="G8" i="20"/>
  <c r="G7" i="20"/>
  <c r="AM67" i="36" s="1"/>
  <c r="G6" i="20"/>
  <c r="AP12" i="20"/>
  <c r="AM87" i="36" s="1"/>
  <c r="AM66" i="36" s="1"/>
  <c r="D34" i="20"/>
  <c r="AY65" i="36"/>
  <c r="AR65" i="36"/>
  <c r="AK65" i="36"/>
  <c r="AD65" i="36"/>
  <c r="W65" i="36"/>
  <c r="P65" i="36"/>
  <c r="I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L65" i="36"/>
  <c r="K65" i="36"/>
  <c r="J65" i="36"/>
  <c r="X65" i="36"/>
  <c r="AS65" i="36"/>
  <c r="AF65" i="36"/>
  <c r="AT65" i="36"/>
  <c r="BA65" i="36"/>
  <c r="AE65" i="36"/>
  <c r="AZ65" i="36"/>
  <c r="Y65" i="36"/>
  <c r="R65" i="36"/>
  <c r="AM65" i="36"/>
  <c r="Q65" i="36"/>
  <c r="AX69" i="34"/>
  <c r="AX69" i="36"/>
  <c r="BA67" i="36"/>
  <c r="AT67" i="36"/>
  <c r="AF67" i="36"/>
  <c r="AZ67" i="36"/>
  <c r="AS67" i="36"/>
  <c r="AE67" i="36"/>
  <c r="AR67" i="36"/>
  <c r="AK67" i="36"/>
  <c r="W67" i="36"/>
  <c r="AQ67" i="36"/>
  <c r="AJ67" i="36"/>
  <c r="V67" i="36"/>
  <c r="AP67" i="36"/>
  <c r="AI67" i="36"/>
  <c r="U67" i="36"/>
  <c r="M67" i="36"/>
  <c r="AH67" i="36"/>
  <c r="BB67" i="36"/>
  <c r="AA67" i="36"/>
  <c r="E67" i="36"/>
  <c r="S67" i="36"/>
  <c r="AV69" i="34"/>
  <c r="AV69" i="36"/>
  <c r="M69" i="34"/>
  <c r="M69" i="36"/>
  <c r="F69" i="36"/>
  <c r="AX68" i="36"/>
  <c r="AQ68" i="36"/>
  <c r="AJ68" i="36"/>
  <c r="AC68" i="36"/>
  <c r="V68" i="36"/>
  <c r="O68" i="36"/>
  <c r="H68" i="36"/>
  <c r="AZ68" i="36"/>
  <c r="BD68" i="36"/>
  <c r="AW68" i="36"/>
  <c r="AP68" i="36"/>
  <c r="AI68" i="36"/>
  <c r="AB68" i="36"/>
  <c r="U68" i="36"/>
  <c r="N68" i="36"/>
  <c r="G68" i="36"/>
  <c r="AL68" i="36"/>
  <c r="J68" i="36"/>
  <c r="BC68" i="36"/>
  <c r="AV68" i="36"/>
  <c r="AO68" i="36"/>
  <c r="AH68" i="36"/>
  <c r="AA68" i="36"/>
  <c r="T68" i="36"/>
  <c r="M68" i="36"/>
  <c r="F68" i="36"/>
  <c r="X68" i="36"/>
  <c r="BB68" i="36"/>
  <c r="AU68" i="36"/>
  <c r="AN68" i="36"/>
  <c r="AG68" i="36"/>
  <c r="Z68" i="36"/>
  <c r="S68" i="36"/>
  <c r="L68" i="36"/>
  <c r="E68" i="36"/>
  <c r="AE68" i="36"/>
  <c r="BA68" i="36"/>
  <c r="AT68" i="36"/>
  <c r="AM68" i="36"/>
  <c r="AF68" i="36"/>
  <c r="Y68" i="36"/>
  <c r="R68" i="36"/>
  <c r="K68" i="36"/>
  <c r="AS68" i="36"/>
  <c r="Q68" i="36"/>
  <c r="AK68" i="36"/>
  <c r="AD68" i="36"/>
  <c r="I68" i="36"/>
  <c r="AY68" i="36"/>
  <c r="W68" i="36"/>
  <c r="P68" i="36"/>
  <c r="AR68" i="36"/>
  <c r="AA26" i="34"/>
  <c r="AO26" i="34"/>
  <c r="BC71" i="36"/>
  <c r="AO71" i="36"/>
  <c r="T71" i="36"/>
  <c r="M71" i="36"/>
  <c r="V71" i="36"/>
  <c r="AU71" i="36"/>
  <c r="Z71" i="36"/>
  <c r="S71" i="36"/>
  <c r="E71" i="36"/>
  <c r="AT71" i="36"/>
  <c r="Y71" i="36"/>
  <c r="R71" i="36"/>
  <c r="AC71" i="36"/>
  <c r="AS71" i="36"/>
  <c r="X71" i="36"/>
  <c r="Q71" i="36"/>
  <c r="AQ71" i="36"/>
  <c r="O71" i="36"/>
  <c r="AY71" i="36"/>
  <c r="AR71" i="36"/>
  <c r="AD71" i="36"/>
  <c r="W71" i="36"/>
  <c r="I71" i="36"/>
  <c r="AX71" i="36"/>
  <c r="AJ71" i="36"/>
  <c r="H71" i="36"/>
  <c r="AB71" i="36"/>
  <c r="U71" i="36"/>
  <c r="AP71" i="36"/>
  <c r="N71" i="36"/>
  <c r="BD71" i="36"/>
  <c r="G71" i="36"/>
  <c r="AW71" i="36"/>
  <c r="AI71" i="36"/>
  <c r="AZ69" i="34"/>
  <c r="AZ69" i="36"/>
  <c r="X69" i="34"/>
  <c r="X69" i="36"/>
  <c r="AI26" i="34"/>
  <c r="AW26" i="34"/>
  <c r="BB69" i="34"/>
  <c r="BB69" i="36"/>
  <c r="Z69" i="34"/>
  <c r="Z69" i="36"/>
  <c r="AY70" i="36"/>
  <c r="AR70" i="36"/>
  <c r="AK70" i="36"/>
  <c r="P70" i="36"/>
  <c r="AX70" i="36"/>
  <c r="AJ70" i="36"/>
  <c r="AC70" i="36"/>
  <c r="V70" i="36"/>
  <c r="H70" i="36"/>
  <c r="R70" i="36"/>
  <c r="AW70" i="36"/>
  <c r="AP70" i="36"/>
  <c r="AI70" i="36"/>
  <c r="U70" i="36"/>
  <c r="G70" i="36"/>
  <c r="BC70" i="36"/>
  <c r="AV70" i="36"/>
  <c r="AO70" i="36"/>
  <c r="AA70" i="36"/>
  <c r="M70" i="36"/>
  <c r="AT70" i="36"/>
  <c r="BB70" i="36"/>
  <c r="AU70" i="36"/>
  <c r="AG70" i="36"/>
  <c r="S70" i="36"/>
  <c r="E70" i="36"/>
  <c r="AF70" i="36"/>
  <c r="K70" i="36"/>
  <c r="AS70" i="36"/>
  <c r="AZ70" i="36"/>
  <c r="J70" i="36"/>
  <c r="AL70" i="36"/>
  <c r="AZ72" i="36"/>
  <c r="AS72" i="36"/>
  <c r="AL72" i="36"/>
  <c r="AE72" i="36"/>
  <c r="X72" i="36"/>
  <c r="Q72" i="36"/>
  <c r="J72" i="36"/>
  <c r="L72" i="36"/>
  <c r="AY72" i="36"/>
  <c r="AR72" i="36"/>
  <c r="AK72" i="36"/>
  <c r="AD72" i="36"/>
  <c r="W72" i="36"/>
  <c r="P72" i="36"/>
  <c r="I72" i="36"/>
  <c r="E72" i="36"/>
  <c r="AX72" i="36"/>
  <c r="AQ72" i="36"/>
  <c r="AJ72" i="36"/>
  <c r="AC72" i="36"/>
  <c r="V72" i="36"/>
  <c r="O72" i="36"/>
  <c r="H72" i="36"/>
  <c r="AG72" i="36"/>
  <c r="BD72" i="36"/>
  <c r="AW72" i="36"/>
  <c r="AP72" i="36"/>
  <c r="AI72" i="36"/>
  <c r="AB72" i="36"/>
  <c r="U72" i="36"/>
  <c r="N72" i="36"/>
  <c r="G72" i="36"/>
  <c r="BB72" i="36"/>
  <c r="AN72" i="36"/>
  <c r="Z72" i="36"/>
  <c r="BC72" i="36"/>
  <c r="AV72" i="36"/>
  <c r="AO72" i="36"/>
  <c r="AH72" i="36"/>
  <c r="AA72" i="36"/>
  <c r="T72" i="36"/>
  <c r="M72" i="36"/>
  <c r="F72" i="36"/>
  <c r="AU72" i="36"/>
  <c r="S72" i="36"/>
  <c r="Y72" i="36"/>
  <c r="AT72" i="36"/>
  <c r="R72" i="36"/>
  <c r="K72" i="36"/>
  <c r="BA72" i="36"/>
  <c r="AM72" i="36"/>
  <c r="AF72" i="36"/>
  <c r="AK69" i="34"/>
  <c r="AK69" i="36"/>
  <c r="AQ26" i="34"/>
  <c r="F26" i="34"/>
  <c r="F28" i="34" s="1"/>
  <c r="J26" i="34"/>
  <c r="N26" i="34"/>
  <c r="P26" i="34"/>
  <c r="P28" i="34" s="1"/>
  <c r="R26" i="34"/>
  <c r="V26" i="34"/>
  <c r="Z26" i="34"/>
  <c r="AD26" i="34"/>
  <c r="AD28" i="34" s="1"/>
  <c r="AH26" i="34"/>
  <c r="AL26" i="34"/>
  <c r="AP26" i="34"/>
  <c r="AP28" i="34"/>
  <c r="AT26" i="34"/>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O29" i="34" s="1"/>
  <c r="O28" i="34"/>
  <c r="U26" i="34"/>
  <c r="W26" i="34"/>
  <c r="AC26" i="34"/>
  <c r="AC28" i="34" s="1"/>
  <c r="AE26" i="34"/>
  <c r="AM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X76" i="34" s="1"/>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L28" i="34" s="1"/>
  <c r="T26" i="34"/>
  <c r="AB26" i="34"/>
  <c r="AJ26" i="34"/>
  <c r="AR26" i="34"/>
  <c r="AR28" i="34" s="1"/>
  <c r="AR29" i="34" s="1"/>
  <c r="P67" i="34"/>
  <c r="AC67" i="34"/>
  <c r="AP67" i="34"/>
  <c r="BB67" i="34"/>
  <c r="N69" i="34"/>
  <c r="P72" i="34"/>
  <c r="AE72" i="34"/>
  <c r="AT72" i="34"/>
  <c r="AM87" i="34"/>
  <c r="AM66" i="34"/>
  <c r="AM76" i="34" s="1"/>
  <c r="AW69" i="34"/>
  <c r="AO69" i="34"/>
  <c r="AG69" i="34"/>
  <c r="Y69" i="34"/>
  <c r="Q69" i="34"/>
  <c r="E67" i="34"/>
  <c r="R67" i="34"/>
  <c r="AD67" i="34"/>
  <c r="AR67" i="34"/>
  <c r="BD67" i="34"/>
  <c r="AP69" i="34"/>
  <c r="R72" i="34"/>
  <c r="AF72" i="34"/>
  <c r="AV72" i="34"/>
  <c r="F67" i="34"/>
  <c r="T67" i="34"/>
  <c r="AF67" i="34"/>
  <c r="AS67"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J28" i="34"/>
  <c r="J29" i="34" s="1"/>
  <c r="R28" i="34"/>
  <c r="R29" i="34"/>
  <c r="AH28" i="34"/>
  <c r="U28" i="34"/>
  <c r="U29" i="34" s="1"/>
  <c r="Q28" i="34"/>
  <c r="Y28" i="34"/>
  <c r="Y29" i="34" s="1"/>
  <c r="AG28" i="34"/>
  <c r="AO28" i="34"/>
  <c r="AW28" i="34"/>
  <c r="N28" i="34"/>
  <c r="N29" i="34"/>
  <c r="V28" i="34"/>
  <c r="AL28" i="34"/>
  <c r="AL29" i="34"/>
  <c r="AT28" i="34"/>
  <c r="AT29" i="34"/>
  <c r="T28" i="34"/>
  <c r="T29" i="34" s="1"/>
  <c r="AB28" i="34"/>
  <c r="AB29" i="34" s="1"/>
  <c r="AJ28" i="34"/>
  <c r="AJ29" i="34" s="1"/>
  <c r="W28" i="34"/>
  <c r="W29" i="34" s="1"/>
  <c r="AE28" i="34"/>
  <c r="AE29" i="34" s="1"/>
  <c r="AM28" i="34"/>
  <c r="AM29" i="34" s="1"/>
  <c r="AU28" i="34"/>
  <c r="AU29" i="34" s="1"/>
  <c r="Z28" i="34"/>
  <c r="AK51" i="34" s="1"/>
  <c r="M28" i="34"/>
  <c r="M29" i="34"/>
  <c r="K28" i="34"/>
  <c r="K29" i="34"/>
  <c r="S28" i="34"/>
  <c r="S29" i="34" s="1"/>
  <c r="AA28" i="34"/>
  <c r="AI28" i="34"/>
  <c r="AQ28" i="34"/>
  <c r="AQ29" i="34"/>
  <c r="AQ12" i="20"/>
  <c r="AN87" i="36"/>
  <c r="AN66" i="36" s="1"/>
  <c r="BF12" i="20"/>
  <c r="BC87" i="36"/>
  <c r="BC66" i="36"/>
  <c r="BD12" i="20"/>
  <c r="BA87" i="36"/>
  <c r="BA66" i="36" s="1"/>
  <c r="D78" i="20"/>
  <c r="B31" i="20" s="1"/>
  <c r="BG12" i="20"/>
  <c r="BD87" i="36"/>
  <c r="BD66" i="36"/>
  <c r="BE12" i="20"/>
  <c r="BB87" i="36"/>
  <c r="BB66" i="36" s="1"/>
  <c r="BC12" i="20"/>
  <c r="AZ87" i="36" s="1"/>
  <c r="AZ66" i="36" s="1"/>
  <c r="BA12" i="20"/>
  <c r="AX87" i="36"/>
  <c r="AX66" i="36" s="1"/>
  <c r="AY12" i="20"/>
  <c r="AV87" i="36" s="1"/>
  <c r="AV66" i="36" s="1"/>
  <c r="AW12" i="20"/>
  <c r="AT87" i="36" s="1"/>
  <c r="AT66" i="36" s="1"/>
  <c r="AT76" i="36" s="1"/>
  <c r="AU12" i="20"/>
  <c r="AR87" i="34" s="1"/>
  <c r="AR66" i="34" s="1"/>
  <c r="AR76" i="34" s="1"/>
  <c r="AS12" i="20"/>
  <c r="AP87" i="36"/>
  <c r="AP66" i="36" s="1"/>
  <c r="AP76" i="36" s="1"/>
  <c r="BB12" i="20"/>
  <c r="AY87" i="36"/>
  <c r="AY66" i="36"/>
  <c r="AZ12" i="20"/>
  <c r="AW87" i="36"/>
  <c r="AW66" i="36" s="1"/>
  <c r="AX12" i="20"/>
  <c r="AU87" i="36" s="1"/>
  <c r="AU66" i="36" s="1"/>
  <c r="AV12" i="20"/>
  <c r="AS87" i="36"/>
  <c r="AS66" i="36" s="1"/>
  <c r="AS76" i="36" s="1"/>
  <c r="AT12" i="20"/>
  <c r="AQ87" i="36" s="1"/>
  <c r="AQ66" i="36" s="1"/>
  <c r="AR12" i="20"/>
  <c r="AO87" i="36" s="1"/>
  <c r="AO66" i="36" s="1"/>
  <c r="AZ87" i="34"/>
  <c r="AZ66" i="34" s="1"/>
  <c r="AZ76" i="34" s="1"/>
  <c r="BD87" i="34"/>
  <c r="BD66" i="34"/>
  <c r="BD76" i="34" s="1"/>
  <c r="AS87" i="34"/>
  <c r="AS66" i="34" s="1"/>
  <c r="AS76" i="34" s="1"/>
  <c r="AP87" i="34"/>
  <c r="AP66" i="34"/>
  <c r="AP76" i="34" s="1"/>
  <c r="AU87" i="34"/>
  <c r="AU66" i="34" s="1"/>
  <c r="AU76" i="34" s="1"/>
  <c r="BA87" i="34"/>
  <c r="BA66" i="34" s="1"/>
  <c r="BA76" i="34" s="1"/>
  <c r="AW87" i="34"/>
  <c r="AW66" i="34"/>
  <c r="AW76" i="34" s="1"/>
  <c r="AT87" i="34"/>
  <c r="AT66" i="34" s="1"/>
  <c r="AT76" i="34" s="1"/>
  <c r="BC87" i="34"/>
  <c r="BC66" i="34"/>
  <c r="BC76" i="34" s="1"/>
  <c r="AO87" i="34"/>
  <c r="AO66" i="34" s="1"/>
  <c r="AO76" i="34" s="1"/>
  <c r="BB87" i="34"/>
  <c r="BB66" i="34"/>
  <c r="BB76" i="34" s="1"/>
  <c r="AY87" i="34"/>
  <c r="AY66" i="34" s="1"/>
  <c r="AY76" i="34" s="1"/>
  <c r="AN87" i="34"/>
  <c r="AN66" i="34" s="1"/>
  <c r="AN76" i="34" s="1"/>
  <c r="AX87" i="34"/>
  <c r="AX66" i="34"/>
  <c r="AB51" i="34"/>
  <c r="AS51" i="34"/>
  <c r="AD51" i="34"/>
  <c r="AU51" i="34"/>
  <c r="AF51" i="34"/>
  <c r="AO51" i="34"/>
  <c r="AQ51" i="34"/>
  <c r="AA51"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K56" i="34"/>
  <c r="AM56" i="34"/>
  <c r="AV56" i="34"/>
  <c r="AX56" i="34"/>
  <c r="AH56" i="34"/>
  <c r="AJ56"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c r="D38" i="20" s="1"/>
  <c r="D39" i="20" s="1"/>
  <c r="D40" i="20" s="1"/>
  <c r="D41" i="20" s="1"/>
  <c r="D42" i="20" s="1"/>
  <c r="D43" i="20" s="1"/>
  <c r="D44" i="20" s="1"/>
  <c r="H12" i="20"/>
  <c r="I12" i="20"/>
  <c r="F87" i="34" s="1"/>
  <c r="F66" i="34" s="1"/>
  <c r="F87" i="36"/>
  <c r="F66" i="36" s="1"/>
  <c r="J12" i="20"/>
  <c r="G87" i="34" s="1"/>
  <c r="G66" i="34" s="1"/>
  <c r="G87" i="36"/>
  <c r="G66" i="36"/>
  <c r="K12" i="20"/>
  <c r="I69" i="34"/>
  <c r="J69" i="34"/>
  <c r="K69" i="34"/>
  <c r="L69" i="34"/>
  <c r="AM35" i="36" l="1"/>
  <c r="AH35" i="36"/>
  <c r="AO35" i="36"/>
  <c r="AK35" i="36"/>
  <c r="AV34" i="34"/>
  <c r="Y34" i="34"/>
  <c r="AY34" i="34"/>
  <c r="AJ34" i="34"/>
  <c r="U34" i="34"/>
  <c r="AN34" i="34"/>
  <c r="Q34" i="34"/>
  <c r="AQ34" i="34"/>
  <c r="AB34" i="34"/>
  <c r="M34" i="34"/>
  <c r="AF34" i="34"/>
  <c r="AX34" i="34"/>
  <c r="AI34" i="34"/>
  <c r="T34" i="34"/>
  <c r="BB34" i="34"/>
  <c r="AU34" i="34"/>
  <c r="X34" i="34"/>
  <c r="AP34" i="34"/>
  <c r="AA34" i="34"/>
  <c r="L34" i="34"/>
  <c r="AT34" i="34"/>
  <c r="AM34" i="34"/>
  <c r="P34" i="34"/>
  <c r="AH34" i="34"/>
  <c r="S34" i="34"/>
  <c r="BA34" i="34"/>
  <c r="AL34" i="34"/>
  <c r="AE34" i="34"/>
  <c r="AW34" i="34"/>
  <c r="Z34" i="34"/>
  <c r="K34" i="34"/>
  <c r="AS34" i="34"/>
  <c r="AD34" i="34"/>
  <c r="W34" i="34"/>
  <c r="AO34" i="34"/>
  <c r="R34" i="34"/>
  <c r="AZ34" i="34"/>
  <c r="AK34" i="34"/>
  <c r="V34" i="34"/>
  <c r="O34" i="34"/>
  <c r="AG34" i="34"/>
  <c r="J34" i="34"/>
  <c r="AR34" i="34"/>
  <c r="AC34" i="34"/>
  <c r="N34" i="34"/>
  <c r="I29" i="34"/>
  <c r="K31" i="34"/>
  <c r="AK31" i="34"/>
  <c r="Y31" i="34"/>
  <c r="N31" i="34"/>
  <c r="AN31" i="34"/>
  <c r="J31" i="34"/>
  <c r="S31" i="34"/>
  <c r="E29" i="34"/>
  <c r="W30" i="34"/>
  <c r="H30" i="34"/>
  <c r="AP30" i="34"/>
  <c r="S30" i="34"/>
  <c r="AK30" i="34"/>
  <c r="N30" i="34"/>
  <c r="P30" i="34"/>
  <c r="O30" i="34"/>
  <c r="AW30" i="34"/>
  <c r="AH30" i="34"/>
  <c r="K30" i="34"/>
  <c r="AC30" i="34"/>
  <c r="F30" i="34"/>
  <c r="F60" i="34" s="1"/>
  <c r="AM30" i="34"/>
  <c r="AI30" i="34"/>
  <c r="AD30" i="34"/>
  <c r="AS30" i="34"/>
  <c r="G30" i="34"/>
  <c r="AO30" i="34"/>
  <c r="Z30" i="34"/>
  <c r="AR30" i="34"/>
  <c r="U30" i="34"/>
  <c r="AA30" i="34"/>
  <c r="AV30" i="34"/>
  <c r="AG30" i="34"/>
  <c r="R30" i="34"/>
  <c r="AJ30" i="34"/>
  <c r="M30" i="34"/>
  <c r="I30" i="34"/>
  <c r="AX30" i="34"/>
  <c r="E62" i="34"/>
  <c r="AN30" i="34"/>
  <c r="Y30" i="34"/>
  <c r="J30" i="34"/>
  <c r="AB30" i="34"/>
  <c r="AT30" i="34"/>
  <c r="AU30" i="34"/>
  <c r="AF30" i="34"/>
  <c r="Q30" i="34"/>
  <c r="AQ30" i="34"/>
  <c r="T30" i="34"/>
  <c r="AL30" i="34"/>
  <c r="X30" i="34"/>
  <c r="L30" i="34"/>
  <c r="AE30" i="34"/>
  <c r="V30" i="34"/>
  <c r="R31" i="34"/>
  <c r="AV31" i="34"/>
  <c r="AA31" i="34"/>
  <c r="Z31" i="34"/>
  <c r="AO31" i="34"/>
  <c r="G31" i="34"/>
  <c r="AD31" i="34"/>
  <c r="L31" i="34"/>
  <c r="AI31" i="34"/>
  <c r="H26" i="34"/>
  <c r="AH31" i="34"/>
  <c r="AW31" i="34"/>
  <c r="O31" i="34"/>
  <c r="AL31" i="34"/>
  <c r="T31" i="34"/>
  <c r="AQ31" i="34"/>
  <c r="V31" i="34"/>
  <c r="AP31" i="34"/>
  <c r="H31" i="34"/>
  <c r="W31" i="34"/>
  <c r="AT31" i="34"/>
  <c r="AB31" i="34"/>
  <c r="AY31" i="34"/>
  <c r="C9" i="34"/>
  <c r="AX31" i="34"/>
  <c r="P31" i="34"/>
  <c r="AE31" i="34"/>
  <c r="M31" i="34"/>
  <c r="AJ31" i="34"/>
  <c r="AG31" i="34"/>
  <c r="AS31" i="34"/>
  <c r="F29" i="34"/>
  <c r="I31" i="34"/>
  <c r="X31" i="34"/>
  <c r="AM31" i="34"/>
  <c r="U31" i="34"/>
  <c r="AR31" i="34"/>
  <c r="Q31" i="34"/>
  <c r="AF31" i="34"/>
  <c r="AU31" i="34"/>
  <c r="AC31" i="34"/>
  <c r="H90" i="34"/>
  <c r="H69" i="34" s="1"/>
  <c r="H87" i="36"/>
  <c r="H66" i="36" s="1"/>
  <c r="H87" i="34"/>
  <c r="H66" i="34" s="1"/>
  <c r="D45" i="20"/>
  <c r="L12" i="20"/>
  <c r="AF54" i="34"/>
  <c r="AQ54" i="34"/>
  <c r="BB54" i="34"/>
  <c r="AW54" i="34"/>
  <c r="AI54" i="34"/>
  <c r="AT54" i="34"/>
  <c r="AO54" i="34"/>
  <c r="AZ54" i="34"/>
  <c r="AL54" i="34"/>
  <c r="AG54" i="34"/>
  <c r="AR54" i="34"/>
  <c r="AD54" i="34"/>
  <c r="AX54" i="34"/>
  <c r="AJ54" i="34"/>
  <c r="BC54" i="34"/>
  <c r="BD54" i="34"/>
  <c r="AP54" i="34"/>
  <c r="BA54" i="34"/>
  <c r="AU54" i="34"/>
  <c r="AV54" i="34"/>
  <c r="AH54" i="34"/>
  <c r="AS54" i="34"/>
  <c r="AM54" i="34"/>
  <c r="AN54" i="34"/>
  <c r="AY54" i="34"/>
  <c r="AK54" i="34"/>
  <c r="AE54" i="34"/>
  <c r="BB55" i="34"/>
  <c r="AV55" i="34"/>
  <c r="AH55" i="34"/>
  <c r="AS55" i="34"/>
  <c r="AT55" i="34"/>
  <c r="AN55" i="34"/>
  <c r="AY55" i="34"/>
  <c r="AK55" i="34"/>
  <c r="AD29" i="34"/>
  <c r="AL55" i="34"/>
  <c r="AF55" i="34"/>
  <c r="AQ55" i="34"/>
  <c r="BC55" i="34"/>
  <c r="AW55" i="34"/>
  <c r="AI55" i="34"/>
  <c r="AU55" i="34"/>
  <c r="AO55" i="34"/>
  <c r="AZ55" i="34"/>
  <c r="AM55" i="34"/>
  <c r="AG55" i="34"/>
  <c r="AR55" i="34"/>
  <c r="AE55" i="34"/>
  <c r="AX55" i="34"/>
  <c r="AJ55" i="34"/>
  <c r="BD55" i="34"/>
  <c r="AP55" i="34"/>
  <c r="BA55" i="34"/>
  <c r="G90" i="34"/>
  <c r="G69" i="34" s="1"/>
  <c r="G76" i="34" s="1"/>
  <c r="F90" i="34"/>
  <c r="F69" i="34" s="1"/>
  <c r="F76" i="34" s="1"/>
  <c r="AO76" i="36"/>
  <c r="AI37" i="34"/>
  <c r="BA37" i="34"/>
  <c r="AL37" i="34"/>
  <c r="W37" i="34"/>
  <c r="AW37" i="34"/>
  <c r="Z37" i="34"/>
  <c r="AA37" i="34"/>
  <c r="AS37" i="34"/>
  <c r="AD37" i="34"/>
  <c r="O37" i="34"/>
  <c r="AO37" i="34"/>
  <c r="R37" i="34"/>
  <c r="S37" i="34"/>
  <c r="AK37" i="34"/>
  <c r="V37" i="34"/>
  <c r="BD37" i="34"/>
  <c r="AG37" i="34"/>
  <c r="AZ37" i="34"/>
  <c r="AC37" i="34"/>
  <c r="N37" i="34"/>
  <c r="AV37" i="34"/>
  <c r="Y37" i="34"/>
  <c r="AR37" i="34"/>
  <c r="U37" i="34"/>
  <c r="BC37" i="34"/>
  <c r="AN37" i="34"/>
  <c r="Q37" i="34"/>
  <c r="AJ37" i="34"/>
  <c r="M37" i="34"/>
  <c r="AU37" i="34"/>
  <c r="AF37" i="34"/>
  <c r="AX37" i="34"/>
  <c r="AY37" i="34"/>
  <c r="AB37" i="34"/>
  <c r="BB37" i="34"/>
  <c r="AM37" i="34"/>
  <c r="X37" i="34"/>
  <c r="AP37" i="34"/>
  <c r="AQ37" i="34"/>
  <c r="T37" i="34"/>
  <c r="AT37" i="34"/>
  <c r="AE37" i="34"/>
  <c r="P37" i="34"/>
  <c r="AH37" i="34"/>
  <c r="AK28" i="34"/>
  <c r="AK29" i="34"/>
  <c r="AS28" i="34"/>
  <c r="AS29" i="34"/>
  <c r="H28" i="34"/>
  <c r="X28" i="34"/>
  <c r="X29" i="34" s="1"/>
  <c r="AF28" i="34"/>
  <c r="AF29" i="34"/>
  <c r="AN28" i="34"/>
  <c r="AN29" i="34"/>
  <c r="AV28" i="34"/>
  <c r="AV29" i="34"/>
  <c r="BC76" i="36"/>
  <c r="E87" i="36"/>
  <c r="E66" i="36" s="1"/>
  <c r="E76" i="36" s="1"/>
  <c r="E87" i="34"/>
  <c r="E66" i="34" s="1"/>
  <c r="E90" i="34"/>
  <c r="E69" i="34" s="1"/>
  <c r="AN32" i="34"/>
  <c r="Y32" i="34"/>
  <c r="J32" i="34"/>
  <c r="AR32" i="34"/>
  <c r="U32" i="34"/>
  <c r="AF32" i="34"/>
  <c r="Q32" i="34"/>
  <c r="AY32" i="34"/>
  <c r="AJ32" i="34"/>
  <c r="M32" i="34"/>
  <c r="AU32" i="34"/>
  <c r="X32" i="34"/>
  <c r="I32" i="34"/>
  <c r="AQ32" i="34"/>
  <c r="AB32" i="34"/>
  <c r="AT32" i="34"/>
  <c r="AM32" i="34"/>
  <c r="P32" i="34"/>
  <c r="AX32" i="34"/>
  <c r="AI32" i="34"/>
  <c r="T32" i="34"/>
  <c r="AL32" i="34"/>
  <c r="AE32" i="34"/>
  <c r="H32" i="34"/>
  <c r="AP32" i="34"/>
  <c r="AA32" i="34"/>
  <c r="L32" i="34"/>
  <c r="AD32" i="34"/>
  <c r="W32" i="34"/>
  <c r="AW32" i="34"/>
  <c r="AH32" i="34"/>
  <c r="S32" i="34"/>
  <c r="AS32" i="34"/>
  <c r="V32" i="34"/>
  <c r="O32" i="34"/>
  <c r="AO32" i="34"/>
  <c r="Z32" i="34"/>
  <c r="K32" i="34"/>
  <c r="AK32" i="34"/>
  <c r="N32" i="34"/>
  <c r="AV32" i="34"/>
  <c r="AG32" i="34"/>
  <c r="R32" i="34"/>
  <c r="AZ32" i="34"/>
  <c r="AC32" i="34"/>
  <c r="AC41" i="34"/>
  <c r="AU41" i="34"/>
  <c r="X41" i="34"/>
  <c r="AH41" i="34"/>
  <c r="AZ41" i="34"/>
  <c r="U41" i="34"/>
  <c r="AM41" i="34"/>
  <c r="AW41" i="34"/>
  <c r="Z41" i="34"/>
  <c r="AR41" i="34"/>
  <c r="BB41" i="34"/>
  <c r="AE41" i="34"/>
  <c r="AO41" i="34"/>
  <c r="R41" i="34"/>
  <c r="AJ41" i="34"/>
  <c r="AT41" i="34"/>
  <c r="W41" i="34"/>
  <c r="AG41" i="34"/>
  <c r="AY41" i="34"/>
  <c r="AB41" i="34"/>
  <c r="AL41" i="34"/>
  <c r="BD41" i="34"/>
  <c r="Y41" i="34"/>
  <c r="AQ41" i="34"/>
  <c r="T41" i="34"/>
  <c r="BA41" i="34"/>
  <c r="AD41" i="34"/>
  <c r="AV41" i="34"/>
  <c r="Q41" i="34"/>
  <c r="AI41" i="34"/>
  <c r="AS41" i="34"/>
  <c r="V41" i="34"/>
  <c r="AN41" i="34"/>
  <c r="AX41" i="34"/>
  <c r="AA41" i="34"/>
  <c r="AK41" i="34"/>
  <c r="BC41" i="34"/>
  <c r="AF41" i="34"/>
  <c r="AP41" i="34"/>
  <c r="S41" i="34"/>
  <c r="AP56" i="34"/>
  <c r="BD56" i="34"/>
  <c r="AS56" i="34"/>
  <c r="AI51" i="34"/>
  <c r="AW51" i="34"/>
  <c r="BC51" i="34"/>
  <c r="BA51" i="34"/>
  <c r="AR87" i="36"/>
  <c r="AR66" i="36" s="1"/>
  <c r="AR76" i="36" s="1"/>
  <c r="L29" i="34"/>
  <c r="AO28" i="36"/>
  <c r="AO29" i="36"/>
  <c r="AA28" i="36"/>
  <c r="M28" i="36"/>
  <c r="M29" i="36"/>
  <c r="AK28" i="36"/>
  <c r="AK29" i="36" s="1"/>
  <c r="AR56" i="34"/>
  <c r="AG56" i="34"/>
  <c r="AU56" i="34"/>
  <c r="AY51" i="34"/>
  <c r="AN51" i="34"/>
  <c r="AL51" i="34"/>
  <c r="AJ51" i="34"/>
  <c r="Q70" i="36"/>
  <c r="L70" i="36"/>
  <c r="F70" i="36"/>
  <c r="AM70" i="36"/>
  <c r="BD70" i="36"/>
  <c r="AQ70" i="36"/>
  <c r="AQ76" i="36" s="1"/>
  <c r="J29" i="36"/>
  <c r="AY35" i="36"/>
  <c r="AW35" i="36"/>
  <c r="AQ35" i="36"/>
  <c r="O35" i="36"/>
  <c r="L35" i="36"/>
  <c r="AC35" i="36"/>
  <c r="AA35" i="36"/>
  <c r="Y35" i="36"/>
  <c r="W35" i="36"/>
  <c r="M35" i="36"/>
  <c r="S35" i="36"/>
  <c r="Q35" i="36"/>
  <c r="AG35" i="36"/>
  <c r="AL35" i="36"/>
  <c r="AD35" i="36"/>
  <c r="AE35" i="36"/>
  <c r="AV35" i="36"/>
  <c r="AT35" i="36"/>
  <c r="AR35" i="36"/>
  <c r="AP35" i="36"/>
  <c r="AN35" i="36"/>
  <c r="BC35" i="36"/>
  <c r="V35" i="36"/>
  <c r="N35" i="36"/>
  <c r="AI35" i="36"/>
  <c r="AZ35" i="36"/>
  <c r="BB35" i="36"/>
  <c r="X35" i="36"/>
  <c r="T35" i="36"/>
  <c r="R35" i="36"/>
  <c r="P35" i="36"/>
  <c r="K35" i="36"/>
  <c r="AF35" i="36"/>
  <c r="AB35" i="36"/>
  <c r="AX35" i="36"/>
  <c r="AS35" i="36"/>
  <c r="AJ35" i="36"/>
  <c r="E29" i="36"/>
  <c r="E28" i="36"/>
  <c r="AZ56" i="34"/>
  <c r="AO56" i="34"/>
  <c r="BC56" i="34"/>
  <c r="AH51" i="34"/>
  <c r="AV51" i="34"/>
  <c r="AT51" i="34"/>
  <c r="AR51" i="34"/>
  <c r="P29" i="34"/>
  <c r="AW28" i="36"/>
  <c r="AW29" i="36"/>
  <c r="AI56" i="34"/>
  <c r="AW56" i="34"/>
  <c r="AL56" i="34"/>
  <c r="AP51" i="34"/>
  <c r="BD51" i="34"/>
  <c r="BB51" i="34"/>
  <c r="AZ51" i="34"/>
  <c r="AQ87" i="34"/>
  <c r="AQ66" i="34" s="1"/>
  <c r="AQ76" i="34" s="1"/>
  <c r="X70" i="36"/>
  <c r="Z70" i="36"/>
  <c r="T70" i="36"/>
  <c r="N70" i="36"/>
  <c r="BA70" i="36"/>
  <c r="BA76" i="36" s="1"/>
  <c r="U35" i="36"/>
  <c r="AH28" i="36"/>
  <c r="AH29" i="36"/>
  <c r="AQ56" i="34"/>
  <c r="AF56" i="34"/>
  <c r="AT56" i="34"/>
  <c r="AX51" i="34"/>
  <c r="AE51" i="34"/>
  <c r="AC51" i="34"/>
  <c r="G29" i="34"/>
  <c r="AC29" i="34"/>
  <c r="Y70" i="36"/>
  <c r="W70" i="36"/>
  <c r="AU35" i="36"/>
  <c r="BD57" i="36"/>
  <c r="AW57" i="36"/>
  <c r="AM57" i="36"/>
  <c r="AL57" i="36"/>
  <c r="BC57" i="36"/>
  <c r="AV57" i="36"/>
  <c r="AK57" i="36"/>
  <c r="BB57" i="36"/>
  <c r="AT57" i="36"/>
  <c r="AJ57" i="36"/>
  <c r="BA57" i="36"/>
  <c r="AS57" i="36"/>
  <c r="AN57" i="36"/>
  <c r="AZ57" i="36"/>
  <c r="AR57" i="36"/>
  <c r="AH57" i="36"/>
  <c r="AX57" i="36"/>
  <c r="AO57" i="36"/>
  <c r="AP57" i="36"/>
  <c r="AI57" i="36"/>
  <c r="AG57" i="36"/>
  <c r="AY57" i="36"/>
  <c r="AU57" i="36"/>
  <c r="AY56" i="34"/>
  <c r="AN56" i="34"/>
  <c r="BB56" i="34"/>
  <c r="AG51" i="34"/>
  <c r="AM51" i="34"/>
  <c r="AV87" i="34"/>
  <c r="AV66" i="34" s="1"/>
  <c r="AV76" i="34" s="1"/>
  <c r="AE70" i="36"/>
  <c r="AN70" i="36"/>
  <c r="AH70" i="36"/>
  <c r="AB70" i="36"/>
  <c r="O70" i="36"/>
  <c r="AD70" i="36"/>
  <c r="BA35" i="36"/>
  <c r="Z35" i="36"/>
  <c r="AR33" i="36"/>
  <c r="AO33" i="36"/>
  <c r="N33" i="36"/>
  <c r="AH33" i="36"/>
  <c r="AZ33" i="36"/>
  <c r="Y33" i="36"/>
  <c r="T33" i="36"/>
  <c r="Q33" i="36"/>
  <c r="AT33" i="36"/>
  <c r="J33" i="36"/>
  <c r="AB33" i="36"/>
  <c r="AV33" i="36"/>
  <c r="AQ33" i="36"/>
  <c r="AN33" i="36"/>
  <c r="AK33" i="36"/>
  <c r="AG33" i="36"/>
  <c r="AY33" i="36"/>
  <c r="X33" i="36"/>
  <c r="S33" i="36"/>
  <c r="P33" i="36"/>
  <c r="M33" i="36"/>
  <c r="I33" i="36"/>
  <c r="AP33" i="36"/>
  <c r="BA33" i="36"/>
  <c r="AJ33" i="36"/>
  <c r="AF33" i="36"/>
  <c r="AX33" i="36"/>
  <c r="U33" i="36"/>
  <c r="AC33" i="36"/>
  <c r="O33" i="36"/>
  <c r="AI33" i="36"/>
  <c r="AD33" i="36"/>
  <c r="V33" i="36"/>
  <c r="AB29" i="36"/>
  <c r="F28" i="36"/>
  <c r="R28" i="36"/>
  <c r="R29" i="36" s="1"/>
  <c r="AK71" i="36"/>
  <c r="AE71" i="36"/>
  <c r="AF71" i="36"/>
  <c r="AG71" i="36"/>
  <c r="AA71" i="36"/>
  <c r="F67" i="36"/>
  <c r="F76" i="36" s="1"/>
  <c r="AN67" i="36"/>
  <c r="AN76" i="36" s="1"/>
  <c r="AW67" i="36"/>
  <c r="AW76" i="36" s="1"/>
  <c r="AX67" i="36"/>
  <c r="AX76" i="36" s="1"/>
  <c r="AY67" i="36"/>
  <c r="AY76" i="36" s="1"/>
  <c r="BC67" i="36"/>
  <c r="AQ56" i="36"/>
  <c r="AX56" i="36"/>
  <c r="AG56" i="36"/>
  <c r="AO32" i="36"/>
  <c r="S32" i="36"/>
  <c r="AY32" i="36"/>
  <c r="AP32" i="36"/>
  <c r="AI32" i="36"/>
  <c r="O32" i="36"/>
  <c r="AE48" i="36"/>
  <c r="AJ48" i="36"/>
  <c r="AQ48" i="36"/>
  <c r="AV48" i="36"/>
  <c r="AU49" i="36"/>
  <c r="AC49" i="36"/>
  <c r="BD49" i="36"/>
  <c r="AM49" i="36"/>
  <c r="AA33" i="36"/>
  <c r="R33" i="36"/>
  <c r="AU29" i="36"/>
  <c r="AC26" i="36"/>
  <c r="AQ28" i="36"/>
  <c r="AQ29" i="36"/>
  <c r="AL71" i="36"/>
  <c r="AM71" i="36"/>
  <c r="AN71" i="36"/>
  <c r="AH71" i="36"/>
  <c r="AG67" i="36"/>
  <c r="AV67" i="36"/>
  <c r="AV76" i="36" s="1"/>
  <c r="BD67" i="36"/>
  <c r="BD76" i="36" s="1"/>
  <c r="AO67" i="36"/>
  <c r="J67" i="36"/>
  <c r="K67" i="36"/>
  <c r="AR56" i="36"/>
  <c r="AY56" i="36"/>
  <c r="AU56" i="36"/>
  <c r="T32" i="36"/>
  <c r="W32" i="36"/>
  <c r="Y32" i="36"/>
  <c r="H32" i="36"/>
  <c r="L32" i="36"/>
  <c r="AM32" i="36"/>
  <c r="BC48" i="36"/>
  <c r="AK48" i="36"/>
  <c r="AR48" i="36"/>
  <c r="Y48" i="36"/>
  <c r="AV49" i="36"/>
  <c r="BA49" i="36"/>
  <c r="AG49" i="36"/>
  <c r="AN49" i="36"/>
  <c r="AU33" i="36"/>
  <c r="AB28" i="36"/>
  <c r="H29" i="36"/>
  <c r="AR44" i="36"/>
  <c r="AL44" i="36"/>
  <c r="BD44" i="36"/>
  <c r="AU44" i="36"/>
  <c r="Y44" i="36"/>
  <c r="T44" i="36"/>
  <c r="AK44" i="36"/>
  <c r="AF44" i="36"/>
  <c r="AY44" i="36"/>
  <c r="AV44" i="36"/>
  <c r="AQ44" i="36"/>
  <c r="BA44" i="36"/>
  <c r="BC44" i="36"/>
  <c r="AA44" i="36"/>
  <c r="X44" i="36"/>
  <c r="AP44" i="36"/>
  <c r="V44" i="36"/>
  <c r="AE44" i="36"/>
  <c r="AT44" i="36"/>
  <c r="AS44" i="36"/>
  <c r="AO44" i="36"/>
  <c r="AJ44" i="36"/>
  <c r="BB44" i="36"/>
  <c r="AX44" i="36"/>
  <c r="U44" i="36"/>
  <c r="AM44" i="36"/>
  <c r="AH44" i="36"/>
  <c r="AZ44" i="36"/>
  <c r="W44" i="36"/>
  <c r="X29" i="36"/>
  <c r="AD28" i="36"/>
  <c r="AD29" i="36" s="1"/>
  <c r="AR28" i="36"/>
  <c r="AR29" i="36"/>
  <c r="BA40" i="36"/>
  <c r="Z40" i="36"/>
  <c r="V40" i="36"/>
  <c r="S40" i="36"/>
  <c r="AL40" i="36"/>
  <c r="AC40" i="36"/>
  <c r="AW40" i="36"/>
  <c r="AS40" i="36"/>
  <c r="AP40" i="36"/>
  <c r="AK40" i="36"/>
  <c r="AZ40" i="36"/>
  <c r="Y40" i="36"/>
  <c r="U40" i="36"/>
  <c r="R40" i="36"/>
  <c r="AJ40" i="36"/>
  <c r="AB40" i="36"/>
  <c r="AV40" i="36"/>
  <c r="AG40" i="36"/>
  <c r="AO40" i="36"/>
  <c r="AI40" i="36"/>
  <c r="BD40" i="36"/>
  <c r="X40" i="36"/>
  <c r="AR40" i="36"/>
  <c r="Q40" i="36"/>
  <c r="AH40" i="36"/>
  <c r="BB40" i="36"/>
  <c r="AA40" i="36"/>
  <c r="W40" i="36"/>
  <c r="AF40" i="36"/>
  <c r="P40" i="36"/>
  <c r="AE40" i="36"/>
  <c r="L67" i="36"/>
  <c r="G67" i="36"/>
  <c r="G76" i="36" s="1"/>
  <c r="H67" i="36"/>
  <c r="I67" i="36"/>
  <c r="Q67" i="36"/>
  <c r="R67" i="36"/>
  <c r="Y49" i="36"/>
  <c r="AY49" i="36"/>
  <c r="AH49" i="36"/>
  <c r="AA49" i="36"/>
  <c r="AE33" i="36"/>
  <c r="I28" i="36"/>
  <c r="N29" i="36"/>
  <c r="N28" i="36"/>
  <c r="AE29" i="36"/>
  <c r="AS26" i="36"/>
  <c r="AZ71" i="36"/>
  <c r="AZ76" i="36" s="1"/>
  <c r="BA71" i="36"/>
  <c r="BB71" i="36"/>
  <c r="BB76" i="36" s="1"/>
  <c r="AV71" i="36"/>
  <c r="T67" i="36"/>
  <c r="N67" i="36"/>
  <c r="O67" i="36"/>
  <c r="P67" i="36"/>
  <c r="X67" i="36"/>
  <c r="Y67" i="36"/>
  <c r="AO56" i="36"/>
  <c r="BA56" i="36"/>
  <c r="AI56" i="36"/>
  <c r="U32" i="36"/>
  <c r="X32" i="36"/>
  <c r="AZ32" i="36"/>
  <c r="I32" i="36"/>
  <c r="M32" i="36"/>
  <c r="AN32" i="36"/>
  <c r="AF48" i="36"/>
  <c r="AM48" i="36"/>
  <c r="AS48" i="36"/>
  <c r="Z48" i="36"/>
  <c r="AW49" i="36"/>
  <c r="AD49" i="36"/>
  <c r="AR49" i="36"/>
  <c r="AO49" i="36"/>
  <c r="K33" i="36"/>
  <c r="AF29" i="36"/>
  <c r="AL29" i="36"/>
  <c r="Q28" i="36"/>
  <c r="Q29" i="36"/>
  <c r="Z49" i="36"/>
  <c r="BB49" i="36"/>
  <c r="AI49" i="36"/>
  <c r="AP49" i="36"/>
  <c r="L33" i="36"/>
  <c r="AG28" i="36"/>
  <c r="AG29" i="36"/>
  <c r="P71" i="36"/>
  <c r="J71" i="36"/>
  <c r="K71" i="36"/>
  <c r="L71" i="36"/>
  <c r="AU67" i="36"/>
  <c r="AU76" i="36" s="1"/>
  <c r="Z67" i="36"/>
  <c r="AB67" i="36"/>
  <c r="AC67" i="36"/>
  <c r="AD67" i="36"/>
  <c r="AL67" i="36"/>
  <c r="W29" i="36"/>
  <c r="AN56" i="36"/>
  <c r="BC56" i="36"/>
  <c r="V32" i="36"/>
  <c r="Z32" i="36"/>
  <c r="AC32" i="36"/>
  <c r="J32" i="36"/>
  <c r="AA48" i="36"/>
  <c r="AG48" i="36"/>
  <c r="AO48" i="36"/>
  <c r="AQ49" i="36"/>
  <c r="AX49" i="36"/>
  <c r="AE49" i="36"/>
  <c r="AS33" i="36"/>
  <c r="AL33" i="36"/>
  <c r="U26" i="36"/>
  <c r="Z28" i="36"/>
  <c r="Z29" i="36"/>
  <c r="AV28" i="36"/>
  <c r="AV29" i="36"/>
  <c r="C9" i="36"/>
  <c r="H76" i="34" l="1"/>
  <c r="H60" i="34"/>
  <c r="E76" i="34"/>
  <c r="G60" i="34"/>
  <c r="E63" i="34"/>
  <c r="E64" i="34" s="1"/>
  <c r="E77" i="34" s="1"/>
  <c r="E80" i="34" s="1"/>
  <c r="E81" i="34" s="1"/>
  <c r="F61" i="34"/>
  <c r="AC51" i="36"/>
  <c r="AF51" i="36"/>
  <c r="AQ51" i="36"/>
  <c r="AI51" i="36"/>
  <c r="AZ51" i="36"/>
  <c r="AV51" i="36"/>
  <c r="AP51" i="36"/>
  <c r="AH51" i="36"/>
  <c r="AB51" i="36"/>
  <c r="BD51" i="36"/>
  <c r="AO51" i="36"/>
  <c r="AG51" i="36"/>
  <c r="AE51" i="36"/>
  <c r="AU51" i="36"/>
  <c r="AN51" i="36"/>
  <c r="BB51" i="36"/>
  <c r="AY51" i="36"/>
  <c r="AL51" i="36"/>
  <c r="BC51" i="36"/>
  <c r="AD51" i="36"/>
  <c r="AX51" i="36"/>
  <c r="AS51" i="36"/>
  <c r="AK51" i="36"/>
  <c r="AT51" i="36"/>
  <c r="AR51" i="36"/>
  <c r="AM51" i="36"/>
  <c r="AJ51" i="36"/>
  <c r="BA51" i="36"/>
  <c r="AA51" i="36"/>
  <c r="AW51" i="36"/>
  <c r="BB57" i="34"/>
  <c r="AN57" i="34"/>
  <c r="AQ57" i="34"/>
  <c r="AT57" i="34"/>
  <c r="AW57" i="34"/>
  <c r="AI57" i="34"/>
  <c r="AL57" i="34"/>
  <c r="AO57" i="34"/>
  <c r="AZ57" i="34"/>
  <c r="BC57" i="34"/>
  <c r="AG57" i="34"/>
  <c r="AR57" i="34"/>
  <c r="AU57" i="34"/>
  <c r="AX57" i="34"/>
  <c r="AJ57" i="34"/>
  <c r="BA57" i="34"/>
  <c r="AM57" i="34"/>
  <c r="AP57" i="34"/>
  <c r="AS57" i="34"/>
  <c r="AS60" i="34" s="1"/>
  <c r="BD57" i="34"/>
  <c r="AH57" i="34"/>
  <c r="AK57" i="34"/>
  <c r="AV57" i="34"/>
  <c r="AY57" i="34"/>
  <c r="D46" i="20"/>
  <c r="M12" i="20"/>
  <c r="I87" i="36"/>
  <c r="I66" i="36" s="1"/>
  <c r="I76" i="36" s="1"/>
  <c r="I87" i="34"/>
  <c r="I66" i="34" s="1"/>
  <c r="I76" i="34" s="1"/>
  <c r="U28" i="36"/>
  <c r="U29" i="36"/>
  <c r="BB49" i="34"/>
  <c r="Z49" i="34"/>
  <c r="AA49" i="34"/>
  <c r="Y49" i="34"/>
  <c r="BA49" i="34"/>
  <c r="AS49" i="34"/>
  <c r="AE49" i="34"/>
  <c r="AW49" i="34"/>
  <c r="AX49" i="34"/>
  <c r="AQ49" i="34"/>
  <c r="AV49" i="34"/>
  <c r="AM49" i="34"/>
  <c r="AG49" i="34"/>
  <c r="AL49" i="34"/>
  <c r="AZ49" i="34"/>
  <c r="AB49" i="34"/>
  <c r="AY49" i="34"/>
  <c r="AO49" i="34"/>
  <c r="BD49" i="34"/>
  <c r="AC49" i="34"/>
  <c r="AP49" i="34"/>
  <c r="BC49" i="34"/>
  <c r="AH49" i="34"/>
  <c r="AT49" i="34"/>
  <c r="AU49" i="34"/>
  <c r="AF49" i="34"/>
  <c r="AN49" i="34"/>
  <c r="AR49" i="34"/>
  <c r="AJ49" i="34"/>
  <c r="AK49" i="34"/>
  <c r="AI49" i="34"/>
  <c r="AD49" i="34"/>
  <c r="AN59" i="36"/>
  <c r="BD59" i="36"/>
  <c r="AU59" i="36"/>
  <c r="AR59" i="36"/>
  <c r="BC59" i="36"/>
  <c r="AT59" i="36"/>
  <c r="AM59" i="36"/>
  <c r="BB59" i="36"/>
  <c r="AS59" i="36"/>
  <c r="AL59" i="36"/>
  <c r="BA59" i="36"/>
  <c r="AP59" i="36"/>
  <c r="AK59" i="36"/>
  <c r="AZ59" i="36"/>
  <c r="AJ59" i="36"/>
  <c r="AY59" i="36"/>
  <c r="AO59" i="36"/>
  <c r="AI59" i="36"/>
  <c r="AW59" i="36"/>
  <c r="AQ59" i="36"/>
  <c r="AX59" i="36"/>
  <c r="AV59" i="36"/>
  <c r="AY33" i="34"/>
  <c r="AJ33" i="34"/>
  <c r="AJ60" i="34" s="1"/>
  <c r="U33" i="34"/>
  <c r="U60" i="34" s="1"/>
  <c r="AM33" i="34"/>
  <c r="AM60" i="34" s="1"/>
  <c r="P33" i="34"/>
  <c r="P60" i="34" s="1"/>
  <c r="AP33" i="34"/>
  <c r="AP60" i="34" s="1"/>
  <c r="AQ33" i="34"/>
  <c r="AB33" i="34"/>
  <c r="M33" i="34"/>
  <c r="M60" i="34" s="1"/>
  <c r="AE33" i="34"/>
  <c r="AW33" i="34"/>
  <c r="AH33" i="34"/>
  <c r="AI33" i="34"/>
  <c r="AI60" i="34" s="1"/>
  <c r="T33" i="34"/>
  <c r="T60" i="34" s="1"/>
  <c r="AT33" i="34"/>
  <c r="AT60" i="34" s="1"/>
  <c r="W33" i="34"/>
  <c r="W60" i="34" s="1"/>
  <c r="AO33" i="34"/>
  <c r="AO60" i="34" s="1"/>
  <c r="Z33" i="34"/>
  <c r="Z60" i="34" s="1"/>
  <c r="AA33" i="34"/>
  <c r="AA60" i="34" s="1"/>
  <c r="L33" i="34"/>
  <c r="L60" i="34" s="1"/>
  <c r="AL33" i="34"/>
  <c r="O33" i="34"/>
  <c r="O60" i="34" s="1"/>
  <c r="AG33" i="34"/>
  <c r="R33" i="34"/>
  <c r="R60" i="34" s="1"/>
  <c r="S33" i="34"/>
  <c r="S60" i="34" s="1"/>
  <c r="BA33" i="34"/>
  <c r="BA60" i="34" s="1"/>
  <c r="AD33" i="34"/>
  <c r="AD60" i="34" s="1"/>
  <c r="AV33" i="34"/>
  <c r="AV60" i="34" s="1"/>
  <c r="Y33" i="34"/>
  <c r="Y60" i="34" s="1"/>
  <c r="J33" i="34"/>
  <c r="J60" i="34" s="1"/>
  <c r="K33" i="34"/>
  <c r="K60" i="34" s="1"/>
  <c r="AS33" i="34"/>
  <c r="V33" i="34"/>
  <c r="V60" i="34" s="1"/>
  <c r="AN33" i="34"/>
  <c r="AN60" i="34" s="1"/>
  <c r="Q33" i="34"/>
  <c r="Q60" i="34" s="1"/>
  <c r="AZ33" i="34"/>
  <c r="AK33" i="34"/>
  <c r="N33" i="34"/>
  <c r="N60" i="34" s="1"/>
  <c r="AF33" i="34"/>
  <c r="AF60" i="34" s="1"/>
  <c r="I33" i="34"/>
  <c r="AR33" i="34"/>
  <c r="AR60" i="34" s="1"/>
  <c r="AC33" i="34"/>
  <c r="AC60" i="34" s="1"/>
  <c r="AU33" i="34"/>
  <c r="AU60" i="34" s="1"/>
  <c r="X33" i="34"/>
  <c r="X60" i="34" s="1"/>
  <c r="AX33" i="34"/>
  <c r="AX60" i="34" s="1"/>
  <c r="BB60" i="34"/>
  <c r="H76" i="36"/>
  <c r="AS28" i="36"/>
  <c r="AS29" i="36"/>
  <c r="AS42" i="36"/>
  <c r="Y42" i="36"/>
  <c r="AI42" i="36"/>
  <c r="BA42" i="36"/>
  <c r="AW42" i="36"/>
  <c r="U42" i="36"/>
  <c r="AO42" i="36"/>
  <c r="BD42" i="36"/>
  <c r="AC42" i="36"/>
  <c r="AV42" i="36"/>
  <c r="AR42" i="36"/>
  <c r="AN42" i="36"/>
  <c r="AH42" i="36"/>
  <c r="AZ42" i="36"/>
  <c r="X42" i="36"/>
  <c r="T42" i="36"/>
  <c r="AM42" i="36"/>
  <c r="AG42" i="36"/>
  <c r="AB42" i="36"/>
  <c r="AU42" i="36"/>
  <c r="AQ42" i="36"/>
  <c r="AF42" i="36"/>
  <c r="BC42" i="36"/>
  <c r="Z42" i="36"/>
  <c r="AT42" i="36"/>
  <c r="AP42" i="36"/>
  <c r="AK42" i="36"/>
  <c r="BB42" i="36"/>
  <c r="AA42" i="36"/>
  <c r="AJ42" i="36"/>
  <c r="AE42" i="36"/>
  <c r="AD42" i="36"/>
  <c r="W42" i="36"/>
  <c r="AY42" i="36"/>
  <c r="V42" i="36"/>
  <c r="AX42" i="36"/>
  <c r="S42" i="36"/>
  <c r="R42" i="36"/>
  <c r="AL42" i="36"/>
  <c r="BD58" i="36"/>
  <c r="AP58" i="36"/>
  <c r="AM58" i="36"/>
  <c r="AV58" i="36"/>
  <c r="AW58" i="36"/>
  <c r="AL58" i="36"/>
  <c r="BC58" i="36"/>
  <c r="AU58" i="36"/>
  <c r="AK58" i="36"/>
  <c r="BB58" i="36"/>
  <c r="AT58" i="36"/>
  <c r="AJ58" i="36"/>
  <c r="BA58" i="36"/>
  <c r="AS58" i="36"/>
  <c r="AI58" i="36"/>
  <c r="AZ58" i="36"/>
  <c r="AR58" i="36"/>
  <c r="AH58" i="36"/>
  <c r="AY58" i="36"/>
  <c r="AQ58" i="36"/>
  <c r="AO58" i="36"/>
  <c r="AX58" i="36"/>
  <c r="AN58" i="36"/>
  <c r="W39" i="36"/>
  <c r="AF39" i="36"/>
  <c r="P39" i="36"/>
  <c r="AH39" i="36"/>
  <c r="BA39" i="36"/>
  <c r="AT39" i="36"/>
  <c r="AQ39" i="36"/>
  <c r="AM39" i="36"/>
  <c r="AG39" i="36"/>
  <c r="AC39" i="36"/>
  <c r="V39" i="36"/>
  <c r="S39" i="36"/>
  <c r="O39" i="36"/>
  <c r="AW39" i="36"/>
  <c r="AX39" i="36"/>
  <c r="X39" i="36"/>
  <c r="BD39" i="36"/>
  <c r="AP39" i="36"/>
  <c r="AL39" i="36"/>
  <c r="BC39" i="36"/>
  <c r="AZ39" i="36"/>
  <c r="AS39" i="36"/>
  <c r="R39" i="36"/>
  <c r="AK39" i="36"/>
  <c r="AE39" i="36"/>
  <c r="AB39" i="36"/>
  <c r="AR39" i="36"/>
  <c r="Q39" i="36"/>
  <c r="Y39" i="36"/>
  <c r="AD39" i="36"/>
  <c r="AA39" i="36"/>
  <c r="AN39" i="36"/>
  <c r="AJ39" i="36"/>
  <c r="AI39" i="36"/>
  <c r="BB39" i="36"/>
  <c r="AU39" i="36"/>
  <c r="Z39" i="36"/>
  <c r="U39" i="36"/>
  <c r="AY39" i="36"/>
  <c r="AV39" i="36"/>
  <c r="T39" i="36"/>
  <c r="AO39" i="36"/>
  <c r="AC28" i="36"/>
  <c r="AC29" i="36" s="1"/>
  <c r="AD30" i="36"/>
  <c r="AO30" i="36"/>
  <c r="AU30" i="36"/>
  <c r="AQ30" i="36"/>
  <c r="AL30" i="36"/>
  <c r="I30" i="36"/>
  <c r="F30" i="36"/>
  <c r="F60" i="36" s="1"/>
  <c r="AX30" i="36"/>
  <c r="W30" i="36"/>
  <c r="S30" i="36"/>
  <c r="N30" i="36"/>
  <c r="AF30" i="36"/>
  <c r="Z30" i="36"/>
  <c r="AT30" i="36"/>
  <c r="AP30" i="36"/>
  <c r="AK30" i="36"/>
  <c r="H30" i="36"/>
  <c r="AC30" i="36"/>
  <c r="AI30" i="36"/>
  <c r="V30" i="36"/>
  <c r="R30" i="36"/>
  <c r="M30" i="36"/>
  <c r="J30" i="36"/>
  <c r="Q30" i="36"/>
  <c r="AW30" i="36"/>
  <c r="AS30" i="36"/>
  <c r="AN30" i="36"/>
  <c r="AH30" i="36"/>
  <c r="AE30" i="36"/>
  <c r="AB30" i="36"/>
  <c r="AV30" i="36"/>
  <c r="AR30" i="36"/>
  <c r="AM30" i="36"/>
  <c r="L30" i="36"/>
  <c r="AG30" i="36"/>
  <c r="T30" i="36"/>
  <c r="E62" i="36"/>
  <c r="P30" i="36"/>
  <c r="G30" i="36"/>
  <c r="O30" i="36"/>
  <c r="K30" i="36"/>
  <c r="AJ30" i="36"/>
  <c r="AA30" i="36"/>
  <c r="Y30" i="36"/>
  <c r="X30" i="36"/>
  <c r="U30" i="36"/>
  <c r="Q38" i="36"/>
  <c r="AK38" i="36"/>
  <c r="AE38" i="36"/>
  <c r="Z38" i="36"/>
  <c r="AQ38" i="36"/>
  <c r="R38" i="36"/>
  <c r="AN38" i="36"/>
  <c r="AJ38" i="36"/>
  <c r="T38" i="36"/>
  <c r="S38" i="36"/>
  <c r="AU38" i="36"/>
  <c r="AP38" i="36"/>
  <c r="P38" i="36"/>
  <c r="AI38" i="36"/>
  <c r="BB38" i="36"/>
  <c r="AY38" i="36"/>
  <c r="W38" i="36"/>
  <c r="AM38" i="36"/>
  <c r="AH38" i="36"/>
  <c r="AD38" i="36"/>
  <c r="AA38" i="36"/>
  <c r="AT38" i="36"/>
  <c r="O38" i="36"/>
  <c r="AG38" i="36"/>
  <c r="BA38" i="36"/>
  <c r="AW38" i="36"/>
  <c r="V38" i="36"/>
  <c r="AL38" i="36"/>
  <c r="AF38" i="36"/>
  <c r="AZ38" i="36"/>
  <c r="AV38" i="36"/>
  <c r="U38" i="36"/>
  <c r="AO38" i="36"/>
  <c r="X38" i="36"/>
  <c r="AX38" i="36"/>
  <c r="AS38" i="36"/>
  <c r="N38" i="36"/>
  <c r="AR38" i="36"/>
  <c r="BD38" i="36"/>
  <c r="BC38" i="36"/>
  <c r="AC38" i="36"/>
  <c r="AB38" i="36"/>
  <c r="Y38" i="36"/>
  <c r="AY60" i="34"/>
  <c r="H29" i="34"/>
  <c r="AS34" i="36"/>
  <c r="R34" i="36"/>
  <c r="AL34" i="36"/>
  <c r="AA34" i="36"/>
  <c r="AY34" i="36"/>
  <c r="U34" i="36"/>
  <c r="AO34" i="36"/>
  <c r="N34" i="36"/>
  <c r="AH34" i="36"/>
  <c r="BA34" i="36"/>
  <c r="AV34" i="36"/>
  <c r="AR34" i="36"/>
  <c r="Q34" i="36"/>
  <c r="AK34" i="36"/>
  <c r="J34" i="36"/>
  <c r="AC34" i="36"/>
  <c r="X34" i="36"/>
  <c r="T34" i="36"/>
  <c r="AN34" i="36"/>
  <c r="M34" i="36"/>
  <c r="AG34" i="36"/>
  <c r="AZ34" i="36"/>
  <c r="AU34" i="36"/>
  <c r="AQ34" i="36"/>
  <c r="P34" i="36"/>
  <c r="AJ34" i="36"/>
  <c r="AF34" i="36"/>
  <c r="AB34" i="36"/>
  <c r="AT34" i="36"/>
  <c r="AX34" i="36"/>
  <c r="O34" i="36"/>
  <c r="AI34" i="36"/>
  <c r="BB34" i="36"/>
  <c r="Y34" i="36"/>
  <c r="Z34" i="36"/>
  <c r="L34" i="36"/>
  <c r="K34" i="36"/>
  <c r="W34" i="36"/>
  <c r="AE34" i="36"/>
  <c r="V34" i="36"/>
  <c r="AD34" i="36"/>
  <c r="S34" i="36"/>
  <c r="AW34" i="36"/>
  <c r="AP34" i="36"/>
  <c r="AM34" i="36"/>
  <c r="AI55" i="36"/>
  <c r="AE55" i="36"/>
  <c r="AT55" i="36"/>
  <c r="AH55" i="36"/>
  <c r="BB55" i="36"/>
  <c r="AS55" i="36"/>
  <c r="AV55" i="36"/>
  <c r="BA55" i="36"/>
  <c r="AP55" i="36"/>
  <c r="AG55" i="36"/>
  <c r="AZ55" i="36"/>
  <c r="AR55" i="36"/>
  <c r="AM55" i="36"/>
  <c r="BD55" i="36"/>
  <c r="AY55" i="36"/>
  <c r="AQ55" i="36"/>
  <c r="AL55" i="36"/>
  <c r="AF55" i="36"/>
  <c r="AX55" i="36"/>
  <c r="AN55" i="36"/>
  <c r="AK55" i="36"/>
  <c r="AO55" i="36"/>
  <c r="AW55" i="36"/>
  <c r="AJ55" i="36"/>
  <c r="BC55" i="36"/>
  <c r="AU55" i="36"/>
  <c r="AQ53" i="36"/>
  <c r="BA53" i="36"/>
  <c r="AP53" i="36"/>
  <c r="AO53" i="36"/>
  <c r="AI53" i="36"/>
  <c r="AD53" i="36"/>
  <c r="AS53" i="36"/>
  <c r="AR53" i="36"/>
  <c r="AH53" i="36"/>
  <c r="AC53" i="36"/>
  <c r="AN53" i="36"/>
  <c r="AG53" i="36"/>
  <c r="AZ53" i="36"/>
  <c r="AM53" i="36"/>
  <c r="BD53" i="36"/>
  <c r="AT53" i="36"/>
  <c r="AL53" i="36"/>
  <c r="AF53" i="36"/>
  <c r="AY53" i="36"/>
  <c r="AK53" i="36"/>
  <c r="BC53" i="36"/>
  <c r="AX53" i="36"/>
  <c r="AJ53" i="36"/>
  <c r="AE53" i="36"/>
  <c r="AW53" i="36"/>
  <c r="AU53" i="36"/>
  <c r="BB53" i="36"/>
  <c r="AV53" i="36"/>
  <c r="BD43" i="36"/>
  <c r="AC43" i="36"/>
  <c r="Y43" i="36"/>
  <c r="U43" i="36"/>
  <c r="AM43" i="36"/>
  <c r="AF43" i="36"/>
  <c r="AZ43" i="36"/>
  <c r="AV43" i="36"/>
  <c r="AR43" i="36"/>
  <c r="AL43" i="36"/>
  <c r="BC43" i="36"/>
  <c r="AB43" i="36"/>
  <c r="X43" i="36"/>
  <c r="T43" i="36"/>
  <c r="AK43" i="36"/>
  <c r="AP43" i="36"/>
  <c r="AA43" i="36"/>
  <c r="W43" i="36"/>
  <c r="S43" i="36"/>
  <c r="AG43" i="36"/>
  <c r="AD43" i="36"/>
  <c r="Z43" i="36"/>
  <c r="V43" i="36"/>
  <c r="AN43" i="36"/>
  <c r="AW43" i="36"/>
  <c r="AU43" i="36"/>
  <c r="AI43" i="36"/>
  <c r="AT43" i="36"/>
  <c r="AE43" i="36"/>
  <c r="AS43" i="36"/>
  <c r="BB43" i="36"/>
  <c r="AQ43" i="36"/>
  <c r="BA43" i="36"/>
  <c r="AO43" i="36"/>
  <c r="AY43" i="36"/>
  <c r="AJ43" i="36"/>
  <c r="AX43" i="36"/>
  <c r="AH43" i="36"/>
  <c r="AR52" i="36"/>
  <c r="AJ52" i="36"/>
  <c r="BB52" i="36"/>
  <c r="AQ52" i="36"/>
  <c r="AY52" i="36"/>
  <c r="AD52" i="36"/>
  <c r="AP52" i="36"/>
  <c r="AI52" i="36"/>
  <c r="BA52" i="36"/>
  <c r="AV52" i="36"/>
  <c r="AO52" i="36"/>
  <c r="AH52" i="36"/>
  <c r="AC52" i="36"/>
  <c r="AU52" i="36"/>
  <c r="AN52" i="36"/>
  <c r="BD52" i="36"/>
  <c r="AX52" i="36"/>
  <c r="AG52" i="36"/>
  <c r="AL52" i="36"/>
  <c r="BC52" i="36"/>
  <c r="AB52" i="36"/>
  <c r="AK52" i="36"/>
  <c r="AF52" i="36"/>
  <c r="AE52" i="36"/>
  <c r="AZ52" i="36"/>
  <c r="AW52" i="36"/>
  <c r="AT52" i="36"/>
  <c r="AS52" i="36"/>
  <c r="AM52" i="36"/>
  <c r="AK60" i="34"/>
  <c r="AE60" i="34"/>
  <c r="AB60" i="34"/>
  <c r="BC60" i="34"/>
  <c r="AI31" i="36"/>
  <c r="H31" i="36"/>
  <c r="AA31" i="36"/>
  <c r="AU31" i="36"/>
  <c r="AQ31" i="36"/>
  <c r="AM31" i="36"/>
  <c r="K31" i="36"/>
  <c r="AE31" i="36"/>
  <c r="AX31" i="36"/>
  <c r="W31" i="36"/>
  <c r="S31" i="36"/>
  <c r="AK31" i="36"/>
  <c r="AH31" i="36"/>
  <c r="G31" i="36"/>
  <c r="Z31" i="36"/>
  <c r="AS31" i="36"/>
  <c r="AP31" i="36"/>
  <c r="M31" i="36"/>
  <c r="J31" i="36"/>
  <c r="AD31" i="36"/>
  <c r="AW31" i="36"/>
  <c r="AT31" i="36"/>
  <c r="R31" i="36"/>
  <c r="AG31" i="36"/>
  <c r="AC31" i="36"/>
  <c r="Y31" i="36"/>
  <c r="V31" i="36"/>
  <c r="AO31" i="36"/>
  <c r="L31" i="36"/>
  <c r="AB31" i="36"/>
  <c r="X31" i="36"/>
  <c r="T31" i="36"/>
  <c r="AN31" i="36"/>
  <c r="U31" i="36"/>
  <c r="O31" i="36"/>
  <c r="I31" i="36"/>
  <c r="Q31" i="36"/>
  <c r="AF31" i="36"/>
  <c r="P31" i="36"/>
  <c r="N31" i="36"/>
  <c r="AY31" i="36"/>
  <c r="AV31" i="36"/>
  <c r="AL31" i="36"/>
  <c r="AJ31" i="36"/>
  <c r="AR31" i="36"/>
  <c r="I60" i="34"/>
  <c r="I29" i="36"/>
  <c r="F29" i="36"/>
  <c r="AM76" i="36"/>
  <c r="AA29" i="36"/>
  <c r="AW60" i="34"/>
  <c r="AL60" i="34"/>
  <c r="BD60" i="34"/>
  <c r="T60" i="36" l="1"/>
  <c r="AG60" i="34"/>
  <c r="AQ60" i="34"/>
  <c r="F62" i="34"/>
  <c r="G61" i="34" s="1"/>
  <c r="F63" i="34"/>
  <c r="F64" i="34" s="1"/>
  <c r="F77" i="34" s="1"/>
  <c r="F80" i="34" s="1"/>
  <c r="F81" i="34" s="1"/>
  <c r="AH60" i="34"/>
  <c r="AZ60" i="34"/>
  <c r="AZ60" i="36"/>
  <c r="D47" i="20"/>
  <c r="N12" i="20"/>
  <c r="AY60" i="36"/>
  <c r="N60" i="36"/>
  <c r="AU60" i="36"/>
  <c r="AP46" i="36"/>
  <c r="AI46" i="36"/>
  <c r="AE46" i="36"/>
  <c r="AX46" i="36"/>
  <c r="AO46" i="36"/>
  <c r="AO60" i="36" s="1"/>
  <c r="AH46" i="36"/>
  <c r="AH60" i="36" s="1"/>
  <c r="BA46" i="36"/>
  <c r="BA60" i="36" s="1"/>
  <c r="Z46" i="36"/>
  <c r="AN46" i="36"/>
  <c r="AN60" i="36" s="1"/>
  <c r="AG46" i="36"/>
  <c r="AG60" i="36" s="1"/>
  <c r="AC46" i="36"/>
  <c r="AC60" i="36" s="1"/>
  <c r="AU46" i="36"/>
  <c r="AM46" i="36"/>
  <c r="AM60" i="36" s="1"/>
  <c r="W46" i="36"/>
  <c r="W60" i="36" s="1"/>
  <c r="AZ46" i="36"/>
  <c r="AW46" i="36"/>
  <c r="AS46" i="36"/>
  <c r="X46" i="36"/>
  <c r="BD46" i="36"/>
  <c r="AB46" i="36"/>
  <c r="Y46" i="36"/>
  <c r="Y60" i="36" s="1"/>
  <c r="AD46" i="36"/>
  <c r="AL46" i="36"/>
  <c r="AL60" i="36" s="1"/>
  <c r="AF46" i="36"/>
  <c r="AY46" i="36"/>
  <c r="AT46" i="36"/>
  <c r="AR46" i="36"/>
  <c r="AR60" i="36" s="1"/>
  <c r="AK46" i="36"/>
  <c r="AK60" i="36" s="1"/>
  <c r="BB46" i="36"/>
  <c r="BB60" i="36" s="1"/>
  <c r="AA46" i="36"/>
  <c r="AA60" i="36" s="1"/>
  <c r="V46" i="36"/>
  <c r="V60" i="36" s="1"/>
  <c r="BC46" i="36"/>
  <c r="AV46" i="36"/>
  <c r="AQ46" i="36"/>
  <c r="AJ46" i="36"/>
  <c r="AJ60" i="36"/>
  <c r="L60" i="36"/>
  <c r="S60" i="36"/>
  <c r="K60" i="36"/>
  <c r="H60" i="36"/>
  <c r="O60" i="36"/>
  <c r="Q60" i="36"/>
  <c r="AF60" i="36"/>
  <c r="G60" i="36"/>
  <c r="J60" i="36"/>
  <c r="U60" i="36"/>
  <c r="P60" i="36"/>
  <c r="AB60" i="36"/>
  <c r="M60" i="36"/>
  <c r="AT60" i="36"/>
  <c r="I60" i="36"/>
  <c r="AP54" i="36"/>
  <c r="AP60" i="36" s="1"/>
  <c r="AO54" i="36"/>
  <c r="AQ54" i="36"/>
  <c r="AQ60" i="36" s="1"/>
  <c r="BB54" i="36"/>
  <c r="AT54" i="36"/>
  <c r="AX54" i="36"/>
  <c r="AX60" i="36" s="1"/>
  <c r="AI54" i="36"/>
  <c r="AI60" i="36" s="1"/>
  <c r="AD54" i="36"/>
  <c r="AD60" i="36" s="1"/>
  <c r="AS54" i="36"/>
  <c r="AS60" i="36" s="1"/>
  <c r="AR54" i="36"/>
  <c r="AH54" i="36"/>
  <c r="BA54" i="36"/>
  <c r="AN54" i="36"/>
  <c r="AG54" i="36"/>
  <c r="AZ54" i="36"/>
  <c r="AM54" i="36"/>
  <c r="BD54" i="36"/>
  <c r="BD60" i="36" s="1"/>
  <c r="AY54" i="36"/>
  <c r="AK54" i="36"/>
  <c r="BC54" i="36"/>
  <c r="AV54" i="36"/>
  <c r="AV60" i="36" s="1"/>
  <c r="AJ54" i="36"/>
  <c r="AF54" i="36"/>
  <c r="AE54" i="36"/>
  <c r="AE60" i="36" s="1"/>
  <c r="AW54" i="36"/>
  <c r="AW60" i="36" s="1"/>
  <c r="AU54" i="36"/>
  <c r="AL54" i="36"/>
  <c r="X60" i="36"/>
  <c r="F61" i="36"/>
  <c r="E63" i="36"/>
  <c r="E64" i="36" s="1"/>
  <c r="E77" i="36" s="1"/>
  <c r="E80" i="36" s="1"/>
  <c r="E81" i="36" s="1"/>
  <c r="R60" i="36"/>
  <c r="Z60" i="36"/>
  <c r="J87" i="34"/>
  <c r="J66" i="34" s="1"/>
  <c r="J76" i="34" s="1"/>
  <c r="J87" i="36"/>
  <c r="J66" i="36" s="1"/>
  <c r="J76" i="36" s="1"/>
  <c r="G62" i="34" l="1"/>
  <c r="H61" i="34" s="1"/>
  <c r="K87" i="34"/>
  <c r="K66" i="34" s="1"/>
  <c r="K76" i="34" s="1"/>
  <c r="K87" i="36"/>
  <c r="K66" i="36" s="1"/>
  <c r="K76" i="36" s="1"/>
  <c r="D48" i="20"/>
  <c r="O12" i="20"/>
  <c r="G62" i="36"/>
  <c r="H61" i="36" s="1"/>
  <c r="F62" i="36"/>
  <c r="G61" i="36" s="1"/>
  <c r="BC60" i="36"/>
  <c r="G63" i="34" l="1"/>
  <c r="G64" i="34" s="1"/>
  <c r="G77" i="34" s="1"/>
  <c r="G80" i="34" s="1"/>
  <c r="G81" i="34" s="1"/>
  <c r="H62" i="34"/>
  <c r="I61" i="34" s="1"/>
  <c r="D49" i="20"/>
  <c r="P12" i="20"/>
  <c r="L87" i="36"/>
  <c r="L66" i="36" s="1"/>
  <c r="L76" i="36" s="1"/>
  <c r="L87" i="34"/>
  <c r="L66" i="34" s="1"/>
  <c r="L76" i="34" s="1"/>
  <c r="G63" i="36"/>
  <c r="G64" i="36" s="1"/>
  <c r="G77" i="36" s="1"/>
  <c r="G80" i="36" s="1"/>
  <c r="H62" i="36"/>
  <c r="I61" i="36" s="1"/>
  <c r="F63" i="36"/>
  <c r="F64" i="36" s="1"/>
  <c r="F77" i="36" s="1"/>
  <c r="F80" i="36" s="1"/>
  <c r="F81" i="36" s="1"/>
  <c r="H63" i="34" l="1"/>
  <c r="H64" i="34" s="1"/>
  <c r="H77" i="34" s="1"/>
  <c r="H80" i="34" s="1"/>
  <c r="H81" i="34" s="1"/>
  <c r="I62" i="34"/>
  <c r="J61" i="34" s="1"/>
  <c r="G81" i="36"/>
  <c r="M87" i="36"/>
  <c r="M66" i="36" s="1"/>
  <c r="M76" i="36" s="1"/>
  <c r="M87" i="34"/>
  <c r="M66" i="34" s="1"/>
  <c r="M76" i="34" s="1"/>
  <c r="I63" i="36"/>
  <c r="I64" i="36" s="1"/>
  <c r="I77" i="36" s="1"/>
  <c r="I80" i="36" s="1"/>
  <c r="I62" i="36"/>
  <c r="J61" i="36" s="1"/>
  <c r="H63" i="36"/>
  <c r="H64" i="36" s="1"/>
  <c r="H77" i="36" s="1"/>
  <c r="H80" i="36" s="1"/>
  <c r="D50" i="20"/>
  <c r="Q12" i="20"/>
  <c r="J62" i="34" l="1"/>
  <c r="K61" i="34" s="1"/>
  <c r="J63" i="34"/>
  <c r="J64" i="34" s="1"/>
  <c r="J77" i="34" s="1"/>
  <c r="J80" i="34" s="1"/>
  <c r="I63" i="34"/>
  <c r="I64" i="34" s="1"/>
  <c r="I77" i="34" s="1"/>
  <c r="I80" i="34" s="1"/>
  <c r="I81" i="34" s="1"/>
  <c r="H81" i="36"/>
  <c r="I81" i="36" s="1"/>
  <c r="N87" i="34"/>
  <c r="N66" i="34" s="1"/>
  <c r="N76" i="34" s="1"/>
  <c r="N87" i="36"/>
  <c r="N66" i="36" s="1"/>
  <c r="N76" i="36" s="1"/>
  <c r="R12" i="20"/>
  <c r="D51" i="20"/>
  <c r="J62" i="36"/>
  <c r="K61" i="36" s="1"/>
  <c r="J81" i="34" l="1"/>
  <c r="K62" i="34"/>
  <c r="L61" i="34" s="1"/>
  <c r="O87" i="36"/>
  <c r="O66" i="36" s="1"/>
  <c r="O76" i="36" s="1"/>
  <c r="O87" i="34"/>
  <c r="O66" i="34" s="1"/>
  <c r="O76" i="34" s="1"/>
  <c r="K62" i="36"/>
  <c r="L61" i="36" s="1"/>
  <c r="J63" i="36"/>
  <c r="J64" i="36" s="1"/>
  <c r="J77" i="36" s="1"/>
  <c r="J80" i="36" s="1"/>
  <c r="J81" i="36" s="1"/>
  <c r="D52" i="20"/>
  <c r="S12" i="20"/>
  <c r="K63" i="34" l="1"/>
  <c r="K64" i="34" s="1"/>
  <c r="K77" i="34" s="1"/>
  <c r="K80" i="34" s="1"/>
  <c r="K81" i="34" s="1"/>
  <c r="L62" i="34"/>
  <c r="M61" i="34" s="1"/>
  <c r="L62" i="36"/>
  <c r="M61" i="36" s="1"/>
  <c r="K63" i="36"/>
  <c r="K64" i="36" s="1"/>
  <c r="K77" i="36" s="1"/>
  <c r="K80" i="36" s="1"/>
  <c r="K81" i="36" s="1"/>
  <c r="P87" i="34"/>
  <c r="P66" i="34" s="1"/>
  <c r="P76" i="34" s="1"/>
  <c r="P87" i="36"/>
  <c r="P66" i="36" s="1"/>
  <c r="P76" i="36" s="1"/>
  <c r="D53" i="20"/>
  <c r="T12" i="20"/>
  <c r="M62" i="34" l="1"/>
  <c r="N61" i="34" s="1"/>
  <c r="L63" i="34"/>
  <c r="L64" i="34" s="1"/>
  <c r="L77" i="34" s="1"/>
  <c r="L80" i="34" s="1"/>
  <c r="L81" i="34" s="1"/>
  <c r="M62" i="36"/>
  <c r="N61" i="36" s="1"/>
  <c r="L63" i="36"/>
  <c r="L64" i="36" s="1"/>
  <c r="L77" i="36" s="1"/>
  <c r="L80" i="36" s="1"/>
  <c r="L81" i="36" s="1"/>
  <c r="Q87" i="34"/>
  <c r="Q66" i="34" s="1"/>
  <c r="Q76" i="34" s="1"/>
  <c r="Q87" i="36"/>
  <c r="Q66" i="36" s="1"/>
  <c r="Q76" i="36" s="1"/>
  <c r="U12" i="20"/>
  <c r="D54" i="20"/>
  <c r="N62" i="34" l="1"/>
  <c r="O61" i="34" s="1"/>
  <c r="N63" i="34"/>
  <c r="N64" i="34" s="1"/>
  <c r="N77" i="34" s="1"/>
  <c r="N80" i="34" s="1"/>
  <c r="M63" i="34"/>
  <c r="M64" i="34" s="1"/>
  <c r="M77" i="34" s="1"/>
  <c r="M80" i="34" s="1"/>
  <c r="M81" i="34" s="1"/>
  <c r="N62" i="36"/>
  <c r="O61" i="36" s="1"/>
  <c r="M63" i="36"/>
  <c r="M64" i="36" s="1"/>
  <c r="M77" i="36" s="1"/>
  <c r="M80" i="36" s="1"/>
  <c r="M81" i="36" s="1"/>
  <c r="D55" i="20"/>
  <c r="V12" i="20"/>
  <c r="R87" i="36"/>
  <c r="R66" i="36" s="1"/>
  <c r="R76" i="36" s="1"/>
  <c r="R87" i="34"/>
  <c r="R66" i="34" s="1"/>
  <c r="R76" i="34" s="1"/>
  <c r="N81" i="34" l="1"/>
  <c r="O62" i="34"/>
  <c r="P61" i="34" s="1"/>
  <c r="O62" i="36"/>
  <c r="P61" i="36" s="1"/>
  <c r="N63" i="36"/>
  <c r="N64" i="36" s="1"/>
  <c r="N77" i="36" s="1"/>
  <c r="N80" i="36" s="1"/>
  <c r="N81" i="36" s="1"/>
  <c r="S87" i="34"/>
  <c r="S66" i="34" s="1"/>
  <c r="S76" i="34" s="1"/>
  <c r="S87" i="36"/>
  <c r="S66" i="36" s="1"/>
  <c r="S76" i="36" s="1"/>
  <c r="D56" i="20"/>
  <c r="W12" i="20"/>
  <c r="O63" i="34" l="1"/>
  <c r="O64" i="34" s="1"/>
  <c r="O77" i="34" s="1"/>
  <c r="O80" i="34" s="1"/>
  <c r="O81" i="34" s="1"/>
  <c r="P62" i="34"/>
  <c r="Q61" i="34" s="1"/>
  <c r="T87" i="36"/>
  <c r="T66" i="36" s="1"/>
  <c r="T76" i="36" s="1"/>
  <c r="T87" i="34"/>
  <c r="T66" i="34" s="1"/>
  <c r="T76" i="34" s="1"/>
  <c r="P62" i="36"/>
  <c r="Q61" i="36" s="1"/>
  <c r="D57" i="20"/>
  <c r="X12" i="20"/>
  <c r="O63" i="36"/>
  <c r="O64" i="36" s="1"/>
  <c r="O77" i="36" s="1"/>
  <c r="O80" i="36" s="1"/>
  <c r="O81" i="36" s="1"/>
  <c r="P63" i="34" l="1"/>
  <c r="P64" i="34" s="1"/>
  <c r="P77" i="34" s="1"/>
  <c r="P80" i="34" s="1"/>
  <c r="P81" i="34" s="1"/>
  <c r="P63" i="36"/>
  <c r="P64" i="36" s="1"/>
  <c r="P77" i="36" s="1"/>
  <c r="P80" i="36" s="1"/>
  <c r="P81" i="36" s="1"/>
  <c r="Q62" i="34"/>
  <c r="R61" i="34" s="1"/>
  <c r="Q63" i="34"/>
  <c r="Q64" i="34" s="1"/>
  <c r="Q77" i="34" s="1"/>
  <c r="Q80" i="34" s="1"/>
  <c r="Q81" i="34" s="1"/>
  <c r="U87" i="36"/>
  <c r="U66" i="36" s="1"/>
  <c r="U76" i="36" s="1"/>
  <c r="U87" i="34"/>
  <c r="U66" i="34" s="1"/>
  <c r="U76" i="34" s="1"/>
  <c r="D58" i="20"/>
  <c r="Y12" i="20"/>
  <c r="Q62" i="36"/>
  <c r="R61" i="36" s="1"/>
  <c r="R62" i="34" l="1"/>
  <c r="S61" i="34" s="1"/>
  <c r="V87" i="34"/>
  <c r="V66" i="34" s="1"/>
  <c r="V76" i="34" s="1"/>
  <c r="V87" i="36"/>
  <c r="V66" i="36" s="1"/>
  <c r="V76" i="36" s="1"/>
  <c r="D59" i="20"/>
  <c r="Z12" i="20"/>
  <c r="R62" i="36"/>
  <c r="S61" i="36" s="1"/>
  <c r="Q63" i="36"/>
  <c r="Q64" i="36" s="1"/>
  <c r="Q77" i="36" s="1"/>
  <c r="Q80" i="36" s="1"/>
  <c r="Q81" i="36" s="1"/>
  <c r="R63" i="34" l="1"/>
  <c r="R64" i="34" s="1"/>
  <c r="R77" i="34" s="1"/>
  <c r="R80" i="34" s="1"/>
  <c r="R81" i="34" s="1"/>
  <c r="R63" i="36"/>
  <c r="R64" i="36" s="1"/>
  <c r="R77" i="36" s="1"/>
  <c r="R80" i="36" s="1"/>
  <c r="R81" i="36" s="1"/>
  <c r="S62" i="34"/>
  <c r="T61" i="34" s="1"/>
  <c r="W87" i="34"/>
  <c r="W66" i="34" s="1"/>
  <c r="W76" i="34" s="1"/>
  <c r="W87" i="36"/>
  <c r="W66" i="36" s="1"/>
  <c r="W76" i="36" s="1"/>
  <c r="D60" i="20"/>
  <c r="AA12" i="20"/>
  <c r="S62" i="36"/>
  <c r="T61" i="36" s="1"/>
  <c r="T62" i="34" l="1"/>
  <c r="U61" i="34" s="1"/>
  <c r="S63" i="34"/>
  <c r="S64" i="34" s="1"/>
  <c r="S77" i="34" s="1"/>
  <c r="S80" i="34" s="1"/>
  <c r="S81" i="34" s="1"/>
  <c r="X87" i="34"/>
  <c r="X66" i="34" s="1"/>
  <c r="X76" i="34" s="1"/>
  <c r="X87" i="36"/>
  <c r="X66" i="36" s="1"/>
  <c r="X76" i="36" s="1"/>
  <c r="S63" i="36"/>
  <c r="S64" i="36" s="1"/>
  <c r="S77" i="36" s="1"/>
  <c r="S80" i="36" s="1"/>
  <c r="S81" i="36" s="1"/>
  <c r="AB12" i="20"/>
  <c r="D61" i="20"/>
  <c r="T62" i="36"/>
  <c r="U61" i="36" s="1"/>
  <c r="T63" i="34" l="1"/>
  <c r="T64" i="34" s="1"/>
  <c r="T77" i="34" s="1"/>
  <c r="T80" i="34" s="1"/>
  <c r="T81" i="34" s="1"/>
  <c r="U62" i="34"/>
  <c r="V61" i="34" s="1"/>
  <c r="U63" i="34"/>
  <c r="U64" i="34" s="1"/>
  <c r="U77" i="34" s="1"/>
  <c r="U80" i="34" s="1"/>
  <c r="U62" i="36"/>
  <c r="V61" i="36" s="1"/>
  <c r="T63" i="36"/>
  <c r="T64" i="36" s="1"/>
  <c r="T77" i="36" s="1"/>
  <c r="T80" i="36" s="1"/>
  <c r="T81" i="36" s="1"/>
  <c r="D62" i="20"/>
  <c r="AC12" i="20"/>
  <c r="Y87" i="34"/>
  <c r="Y66" i="34" s="1"/>
  <c r="Y76" i="34" s="1"/>
  <c r="Y87" i="36"/>
  <c r="Y66" i="36" s="1"/>
  <c r="Y76" i="36" s="1"/>
  <c r="U81" i="34" l="1"/>
  <c r="V62" i="34"/>
  <c r="W61" i="34" s="1"/>
  <c r="V63" i="34"/>
  <c r="V64" i="34" s="1"/>
  <c r="V77" i="34" s="1"/>
  <c r="V80" i="34" s="1"/>
  <c r="Z87" i="36"/>
  <c r="Z66" i="36" s="1"/>
  <c r="Z76" i="36" s="1"/>
  <c r="Z87" i="34"/>
  <c r="Z66" i="34" s="1"/>
  <c r="Z76" i="34" s="1"/>
  <c r="AD12" i="20"/>
  <c r="D63" i="20"/>
  <c r="V62" i="36"/>
  <c r="W61" i="36" s="1"/>
  <c r="U63" i="36"/>
  <c r="U64" i="36" s="1"/>
  <c r="U77" i="36" s="1"/>
  <c r="U80" i="36" s="1"/>
  <c r="U81" i="36" s="1"/>
  <c r="V81" i="34" l="1"/>
  <c r="W62" i="34"/>
  <c r="X61" i="34" s="1"/>
  <c r="D64" i="20"/>
  <c r="AE12" i="20"/>
  <c r="AA87" i="34"/>
  <c r="AA66" i="34" s="1"/>
  <c r="AA76" i="34" s="1"/>
  <c r="AA87" i="36"/>
  <c r="AA66" i="36" s="1"/>
  <c r="AA76" i="36" s="1"/>
  <c r="W62" i="36"/>
  <c r="X61" i="36" s="1"/>
  <c r="V63" i="36"/>
  <c r="V64" i="36" s="1"/>
  <c r="V77" i="36" s="1"/>
  <c r="V80" i="36" s="1"/>
  <c r="V81" i="36" s="1"/>
  <c r="W63" i="34" l="1"/>
  <c r="W64" i="34" s="1"/>
  <c r="W77" i="34" s="1"/>
  <c r="W80" i="34" s="1"/>
  <c r="W81" i="34" s="1"/>
  <c r="X62" i="34"/>
  <c r="Y61" i="34" s="1"/>
  <c r="X63" i="34"/>
  <c r="X64" i="34" s="1"/>
  <c r="X77" i="34" s="1"/>
  <c r="X80" i="34" s="1"/>
  <c r="AB87" i="34"/>
  <c r="AB66" i="34" s="1"/>
  <c r="AB76" i="34" s="1"/>
  <c r="AB87" i="36"/>
  <c r="AB66" i="36" s="1"/>
  <c r="AB76" i="36" s="1"/>
  <c r="D65" i="20"/>
  <c r="AF12" i="20"/>
  <c r="X62" i="36"/>
  <c r="Y61" i="36" s="1"/>
  <c r="W63" i="36"/>
  <c r="W64" i="36" s="1"/>
  <c r="W77" i="36" s="1"/>
  <c r="W80" i="36" s="1"/>
  <c r="W81" i="36" s="1"/>
  <c r="X81" i="34" l="1"/>
  <c r="Y62" i="34"/>
  <c r="Z61" i="34" s="1"/>
  <c r="Y63" i="34"/>
  <c r="Y64" i="34" s="1"/>
  <c r="Y77" i="34" s="1"/>
  <c r="Y80" i="34" s="1"/>
  <c r="Y81" i="34" s="1"/>
  <c r="AC87" i="34"/>
  <c r="AC66" i="34" s="1"/>
  <c r="AC76" i="34" s="1"/>
  <c r="AC87" i="36"/>
  <c r="AC66" i="36" s="1"/>
  <c r="AC76" i="36" s="1"/>
  <c r="D66" i="20"/>
  <c r="AG12" i="20"/>
  <c r="Y62" i="36"/>
  <c r="Z61" i="36" s="1"/>
  <c r="X63" i="36"/>
  <c r="X64" i="36" s="1"/>
  <c r="X77" i="36" s="1"/>
  <c r="X80" i="36" s="1"/>
  <c r="X81" i="36" s="1"/>
  <c r="Z62" i="34" l="1"/>
  <c r="AA61" i="34" s="1"/>
  <c r="AH12" i="20"/>
  <c r="D67" i="20"/>
  <c r="AD87" i="36"/>
  <c r="AD66" i="36" s="1"/>
  <c r="AD76" i="36" s="1"/>
  <c r="AD87" i="34"/>
  <c r="AD66" i="34" s="1"/>
  <c r="AD76" i="34" s="1"/>
  <c r="Z62" i="36"/>
  <c r="AA61" i="36" s="1"/>
  <c r="Y63" i="36"/>
  <c r="Y64" i="36" s="1"/>
  <c r="Y77" i="36" s="1"/>
  <c r="Y80" i="36" s="1"/>
  <c r="Y81" i="36" s="1"/>
  <c r="Z63" i="36" l="1"/>
  <c r="Z64" i="36" s="1"/>
  <c r="Z77" i="36" s="1"/>
  <c r="Z80" i="36" s="1"/>
  <c r="Z81" i="36" s="1"/>
  <c r="Z63" i="34"/>
  <c r="Z64" i="34" s="1"/>
  <c r="Z77" i="34" s="1"/>
  <c r="Z80" i="34" s="1"/>
  <c r="Z81" i="34" s="1"/>
  <c r="AA62" i="34"/>
  <c r="AB61" i="34" s="1"/>
  <c r="AA62" i="36"/>
  <c r="AB61" i="36" s="1"/>
  <c r="D68" i="20"/>
  <c r="AI12" i="20"/>
  <c r="AE87" i="36"/>
  <c r="AE66" i="36" s="1"/>
  <c r="AE76" i="36" s="1"/>
  <c r="AE87" i="34"/>
  <c r="AE66" i="34" s="1"/>
  <c r="AE76" i="34" s="1"/>
  <c r="AB62" i="34" l="1"/>
  <c r="AC61" i="34" s="1"/>
  <c r="AA63" i="34"/>
  <c r="AA64" i="34" s="1"/>
  <c r="AA77" i="34" s="1"/>
  <c r="AA80" i="34" s="1"/>
  <c r="AA81" i="34" s="1"/>
  <c r="C4" i="34" s="1"/>
  <c r="G29" i="29" s="1"/>
  <c r="AF87" i="36"/>
  <c r="AF66" i="36" s="1"/>
  <c r="AF76" i="36" s="1"/>
  <c r="AF87" i="34"/>
  <c r="AF66" i="34" s="1"/>
  <c r="AF76" i="34" s="1"/>
  <c r="AB62" i="36"/>
  <c r="AC61" i="36" s="1"/>
  <c r="D69" i="20"/>
  <c r="AJ12" i="20"/>
  <c r="AA63" i="36"/>
  <c r="AA64" i="36" s="1"/>
  <c r="AA77" i="36" s="1"/>
  <c r="AA80" i="36" s="1"/>
  <c r="AA81" i="36" s="1"/>
  <c r="AB63" i="34" l="1"/>
  <c r="AB64" i="34" s="1"/>
  <c r="AB77" i="34" s="1"/>
  <c r="AB80" i="34" s="1"/>
  <c r="AB81" i="34" s="1"/>
  <c r="AC62" i="34"/>
  <c r="AD61" i="34" s="1"/>
  <c r="AC63" i="34"/>
  <c r="AC64" i="34" s="1"/>
  <c r="AC77" i="34" s="1"/>
  <c r="AC80" i="34" s="1"/>
  <c r="AB63" i="36"/>
  <c r="AB64" i="36" s="1"/>
  <c r="AB77" i="36" s="1"/>
  <c r="AB80" i="36" s="1"/>
  <c r="AB81" i="36" s="1"/>
  <c r="AC62" i="36"/>
  <c r="AD61" i="36" s="1"/>
  <c r="C4" i="36"/>
  <c r="G28" i="29" s="1"/>
  <c r="AG87" i="36"/>
  <c r="AG66" i="36" s="1"/>
  <c r="AG76" i="36" s="1"/>
  <c r="AG87" i="34"/>
  <c r="AG66" i="34" s="1"/>
  <c r="AG76" i="34" s="1"/>
  <c r="D70" i="20"/>
  <c r="AK12" i="20"/>
  <c r="AC63" i="36" l="1"/>
  <c r="AC64" i="36" s="1"/>
  <c r="AC77" i="36" s="1"/>
  <c r="AC80" i="36" s="1"/>
  <c r="AC81" i="34"/>
  <c r="AD62" i="34"/>
  <c r="AE61" i="34" s="1"/>
  <c r="AH87" i="36"/>
  <c r="AH66" i="36" s="1"/>
  <c r="AH76" i="36" s="1"/>
  <c r="AH87" i="34"/>
  <c r="AH66" i="34" s="1"/>
  <c r="AH76" i="34" s="1"/>
  <c r="AD62" i="36"/>
  <c r="AE61" i="36" s="1"/>
  <c r="AC81" i="36"/>
  <c r="D71" i="20"/>
  <c r="AL12" i="20"/>
  <c r="AE62" i="34" l="1"/>
  <c r="AF61" i="34" s="1"/>
  <c r="AD63" i="34"/>
  <c r="AD64" i="34" s="1"/>
  <c r="AD77" i="34" s="1"/>
  <c r="AD80" i="34" s="1"/>
  <c r="AD81" i="34" s="1"/>
  <c r="AE62" i="36"/>
  <c r="AF61" i="36" s="1"/>
  <c r="AD63" i="36"/>
  <c r="AD64" i="36" s="1"/>
  <c r="AD77" i="36" s="1"/>
  <c r="AD80" i="36" s="1"/>
  <c r="AD81" i="36" s="1"/>
  <c r="AI87" i="36"/>
  <c r="AI66" i="36" s="1"/>
  <c r="AI76" i="36" s="1"/>
  <c r="AI87" i="34"/>
  <c r="AI66" i="34" s="1"/>
  <c r="AI76" i="34" s="1"/>
  <c r="D72" i="20"/>
  <c r="AM12" i="20"/>
  <c r="AF62" i="34" l="1"/>
  <c r="AG61" i="34" s="1"/>
  <c r="AF63" i="34"/>
  <c r="AF64" i="34" s="1"/>
  <c r="AF77" i="34" s="1"/>
  <c r="AF80" i="34" s="1"/>
  <c r="AE63" i="34"/>
  <c r="AE64" i="34" s="1"/>
  <c r="AE77" i="34" s="1"/>
  <c r="AE80" i="34" s="1"/>
  <c r="AE81" i="34" s="1"/>
  <c r="AJ87" i="36"/>
  <c r="AJ66" i="36" s="1"/>
  <c r="AJ76" i="36" s="1"/>
  <c r="AJ87" i="34"/>
  <c r="AJ66" i="34" s="1"/>
  <c r="AJ76" i="34" s="1"/>
  <c r="AF62" i="36"/>
  <c r="AG61" i="36" s="1"/>
  <c r="AE63" i="36"/>
  <c r="AE64" i="36" s="1"/>
  <c r="AE77" i="36" s="1"/>
  <c r="AE80" i="36" s="1"/>
  <c r="AE81" i="36" s="1"/>
  <c r="D73" i="20"/>
  <c r="AN12" i="20"/>
  <c r="AF81" i="34" l="1"/>
  <c r="AG62" i="34"/>
  <c r="AH61" i="34" s="1"/>
  <c r="AG63" i="34"/>
  <c r="AG64" i="34" s="1"/>
  <c r="AG77" i="34" s="1"/>
  <c r="AG80" i="34" s="1"/>
  <c r="D75" i="20"/>
  <c r="AO12" i="20"/>
  <c r="AF63" i="36"/>
  <c r="AF64" i="36" s="1"/>
  <c r="AF77" i="36" s="1"/>
  <c r="AF80" i="36" s="1"/>
  <c r="AF81" i="36" s="1"/>
  <c r="AG62" i="36"/>
  <c r="AH61" i="36" s="1"/>
  <c r="AK87" i="34"/>
  <c r="AK66" i="34" s="1"/>
  <c r="AK76" i="34" s="1"/>
  <c r="AK87" i="36"/>
  <c r="AK66" i="36" s="1"/>
  <c r="AK76" i="36" s="1"/>
  <c r="AG63" i="36" l="1"/>
  <c r="AG64" i="36" s="1"/>
  <c r="AG77" i="36" s="1"/>
  <c r="AG80" i="36" s="1"/>
  <c r="AG81" i="36" s="1"/>
  <c r="AG81" i="34"/>
  <c r="AH62" i="34"/>
  <c r="AI61" i="34" s="1"/>
  <c r="AH63" i="34"/>
  <c r="AH64" i="34" s="1"/>
  <c r="AH77" i="34" s="1"/>
  <c r="AH80" i="34" s="1"/>
  <c r="AL87" i="34"/>
  <c r="AL66" i="34" s="1"/>
  <c r="AL76" i="34" s="1"/>
  <c r="AL87" i="36"/>
  <c r="AL66" i="36" s="1"/>
  <c r="AL76" i="36" s="1"/>
  <c r="AH63" i="36"/>
  <c r="AH64" i="36" s="1"/>
  <c r="AH77" i="36" s="1"/>
  <c r="AH80" i="36" s="1"/>
  <c r="AH62" i="36"/>
  <c r="AI61" i="36" s="1"/>
  <c r="AH81" i="36" l="1"/>
  <c r="AI62" i="34"/>
  <c r="AJ61" i="34" s="1"/>
  <c r="AH81" i="34"/>
  <c r="AI62" i="36"/>
  <c r="AJ61" i="36" s="1"/>
  <c r="AI63" i="36" l="1"/>
  <c r="AI64" i="36" s="1"/>
  <c r="AI77" i="36" s="1"/>
  <c r="AI80" i="36" s="1"/>
  <c r="AI81" i="36" s="1"/>
  <c r="AI63" i="34"/>
  <c r="AI64" i="34" s="1"/>
  <c r="AI77" i="34" s="1"/>
  <c r="AI80" i="34" s="1"/>
  <c r="AI81" i="34" s="1"/>
  <c r="C5" i="34" s="1"/>
  <c r="H29" i="29" s="1"/>
  <c r="AJ62" i="34"/>
  <c r="AK61" i="34" s="1"/>
  <c r="C5" i="36"/>
  <c r="H28" i="29" s="1"/>
  <c r="AJ62" i="36"/>
  <c r="AK61" i="36" s="1"/>
  <c r="AJ63" i="36" l="1"/>
  <c r="AJ64" i="36" s="1"/>
  <c r="AJ77" i="36" s="1"/>
  <c r="AJ80" i="36" s="1"/>
  <c r="AJ81" i="36" s="1"/>
  <c r="AJ63" i="34"/>
  <c r="AJ64" i="34" s="1"/>
  <c r="AJ77" i="34" s="1"/>
  <c r="AJ80" i="34" s="1"/>
  <c r="AJ81" i="34" s="1"/>
  <c r="AK62" i="34"/>
  <c r="AL61" i="34" s="1"/>
  <c r="AK63" i="34"/>
  <c r="AK64" i="34" s="1"/>
  <c r="AK77" i="34" s="1"/>
  <c r="AK80" i="34" s="1"/>
  <c r="AK81" i="34" s="1"/>
  <c r="AK62" i="36"/>
  <c r="AL61" i="36" s="1"/>
  <c r="AL62" i="34" l="1"/>
  <c r="AM61" i="34" s="1"/>
  <c r="AL63" i="34"/>
  <c r="AL64" i="34" s="1"/>
  <c r="AL77" i="34" s="1"/>
  <c r="AL80" i="34" s="1"/>
  <c r="AL81" i="34" s="1"/>
  <c r="AK63" i="36"/>
  <c r="AK64" i="36" s="1"/>
  <c r="AK77" i="36" s="1"/>
  <c r="AK80" i="36" s="1"/>
  <c r="AK81" i="36" s="1"/>
  <c r="AL62" i="36"/>
  <c r="AM61" i="36" s="1"/>
  <c r="AM62" i="34" l="1"/>
  <c r="AN61" i="34" s="1"/>
  <c r="AL63" i="36"/>
  <c r="AL64" i="36" s="1"/>
  <c r="AL77" i="36" s="1"/>
  <c r="AL80" i="36" s="1"/>
  <c r="AL81" i="36" s="1"/>
  <c r="AM62" i="36"/>
  <c r="AN61" i="36" s="1"/>
  <c r="AN62" i="34" l="1"/>
  <c r="AO61" i="34" s="1"/>
  <c r="AN63" i="34"/>
  <c r="AN64" i="34" s="1"/>
  <c r="AN77" i="34" s="1"/>
  <c r="AN80" i="34" s="1"/>
  <c r="AM63" i="34"/>
  <c r="AM64" i="34" s="1"/>
  <c r="AM77" i="34" s="1"/>
  <c r="AM80" i="34" s="1"/>
  <c r="AM81" i="34" s="1"/>
  <c r="AM63" i="36"/>
  <c r="AM64" i="36" s="1"/>
  <c r="AM77" i="36" s="1"/>
  <c r="AM80" i="36" s="1"/>
  <c r="AM81" i="36" s="1"/>
  <c r="AN62" i="36"/>
  <c r="AO61" i="36" s="1"/>
  <c r="AN81" i="34" l="1"/>
  <c r="AO62" i="34"/>
  <c r="AP61" i="34" s="1"/>
  <c r="AO63" i="34"/>
  <c r="AO64" i="34" s="1"/>
  <c r="AO77" i="34" s="1"/>
  <c r="AO80" i="34" s="1"/>
  <c r="AN63" i="36"/>
  <c r="AN64" i="36" s="1"/>
  <c r="AN77" i="36" s="1"/>
  <c r="AN80" i="36" s="1"/>
  <c r="AN81" i="36" s="1"/>
  <c r="AO62" i="36"/>
  <c r="AP61" i="36" s="1"/>
  <c r="AO81" i="34" l="1"/>
  <c r="AP62" i="34"/>
  <c r="AQ61" i="34" s="1"/>
  <c r="AP62" i="36"/>
  <c r="AQ61" i="36" s="1"/>
  <c r="AO63" i="36"/>
  <c r="AO64" i="36" s="1"/>
  <c r="AO77" i="36" s="1"/>
  <c r="AO80" i="36" s="1"/>
  <c r="AO81" i="36" s="1"/>
  <c r="AP63" i="34" l="1"/>
  <c r="AP64" i="34" s="1"/>
  <c r="AP77" i="34" s="1"/>
  <c r="AP80" i="34" s="1"/>
  <c r="AP81" i="34" s="1"/>
  <c r="AQ62" i="34"/>
  <c r="AR61" i="34" s="1"/>
  <c r="AQ63" i="34"/>
  <c r="AQ64" i="34" s="1"/>
  <c r="AQ77" i="34" s="1"/>
  <c r="AQ80" i="34" s="1"/>
  <c r="AQ81" i="34" s="1"/>
  <c r="C6" i="34" s="1"/>
  <c r="I29" i="29" s="1"/>
  <c r="AQ62" i="36"/>
  <c r="AR61" i="36" s="1"/>
  <c r="AP63" i="36"/>
  <c r="AP64" i="36" s="1"/>
  <c r="AP77" i="36" s="1"/>
  <c r="AP80" i="36" s="1"/>
  <c r="AP81" i="36" s="1"/>
  <c r="AR62" i="34" l="1"/>
  <c r="AS61" i="34" s="1"/>
  <c r="AR63" i="34"/>
  <c r="AR64" i="34" s="1"/>
  <c r="AR77" i="34" s="1"/>
  <c r="AR80" i="34" s="1"/>
  <c r="AR81" i="34" s="1"/>
  <c r="AR62" i="36"/>
  <c r="AS61" i="36" s="1"/>
  <c r="AQ63" i="36"/>
  <c r="AQ64" i="36" s="1"/>
  <c r="AQ77" i="36" s="1"/>
  <c r="AQ80" i="36" s="1"/>
  <c r="AQ81" i="36" s="1"/>
  <c r="AS62" i="34" l="1"/>
  <c r="AT61" i="34" s="1"/>
  <c r="AS63" i="34"/>
  <c r="AS64" i="34" s="1"/>
  <c r="AS77" i="34" s="1"/>
  <c r="AS80" i="34" s="1"/>
  <c r="AS81" i="34" s="1"/>
  <c r="C6" i="36"/>
  <c r="I28" i="29" s="1"/>
  <c r="AR63" i="36"/>
  <c r="AR64" i="36" s="1"/>
  <c r="AR77" i="36" s="1"/>
  <c r="AR80" i="36" s="1"/>
  <c r="AR81" i="36" s="1"/>
  <c r="AS62" i="36"/>
  <c r="AT61" i="36" s="1"/>
  <c r="AS63" i="36" l="1"/>
  <c r="AS64" i="36" s="1"/>
  <c r="AS77" i="36" s="1"/>
  <c r="AS80" i="36" s="1"/>
  <c r="AS81" i="36" s="1"/>
  <c r="AT62" i="34"/>
  <c r="AU61" i="34" s="1"/>
  <c r="AT63" i="34"/>
  <c r="AT64" i="34" s="1"/>
  <c r="AT77" i="34" s="1"/>
  <c r="AT80" i="34" s="1"/>
  <c r="AT81" i="34" s="1"/>
  <c r="AT62" i="36"/>
  <c r="AU61" i="36" s="1"/>
  <c r="AU62" i="34" l="1"/>
  <c r="AV61" i="34" s="1"/>
  <c r="AT63" i="36"/>
  <c r="AT64" i="36" s="1"/>
  <c r="AT77" i="36" s="1"/>
  <c r="AT80" i="36" s="1"/>
  <c r="AT81" i="36" s="1"/>
  <c r="AU62" i="36"/>
  <c r="AV61" i="36" s="1"/>
  <c r="AV62" i="34" l="1"/>
  <c r="AW61" i="34" s="1"/>
  <c r="AU63" i="34"/>
  <c r="AU64" i="34" s="1"/>
  <c r="AU77" i="34" s="1"/>
  <c r="AU80" i="34" s="1"/>
  <c r="AU81" i="34" s="1"/>
  <c r="AV62" i="36"/>
  <c r="AW61" i="36" s="1"/>
  <c r="AU63" i="36"/>
  <c r="AU64" i="36" s="1"/>
  <c r="AU77" i="36" s="1"/>
  <c r="AU80" i="36" s="1"/>
  <c r="AU81" i="36" s="1"/>
  <c r="AV63" i="36" l="1"/>
  <c r="AV64" i="36" s="1"/>
  <c r="AV77" i="36" s="1"/>
  <c r="AV80" i="36" s="1"/>
  <c r="AV81" i="36" s="1"/>
  <c r="AV63" i="34"/>
  <c r="AV64" i="34" s="1"/>
  <c r="AV77" i="34" s="1"/>
  <c r="AV80" i="34" s="1"/>
  <c r="AV81" i="34" s="1"/>
  <c r="AW62" i="34"/>
  <c r="AX61" i="34" s="1"/>
  <c r="AW63" i="34"/>
  <c r="AW64" i="34" s="1"/>
  <c r="AW77" i="34" s="1"/>
  <c r="AW80" i="34" s="1"/>
  <c r="AW62" i="36"/>
  <c r="AX61" i="36" s="1"/>
  <c r="AW81" i="34" l="1"/>
  <c r="AX62" i="34"/>
  <c r="AY61" i="34" s="1"/>
  <c r="AW63" i="36"/>
  <c r="AW64" i="36" s="1"/>
  <c r="AW77" i="36" s="1"/>
  <c r="AW80" i="36" s="1"/>
  <c r="AW81" i="36" s="1"/>
  <c r="AX62" i="36"/>
  <c r="AY61" i="36" s="1"/>
  <c r="AY62" i="34" l="1"/>
  <c r="AZ61" i="34" s="1"/>
  <c r="AX63" i="34"/>
  <c r="AX64" i="34" s="1"/>
  <c r="AX77" i="34" s="1"/>
  <c r="AX80" i="34" s="1"/>
  <c r="AX81" i="34" s="1"/>
  <c r="AX63" i="36"/>
  <c r="AX64" i="36" s="1"/>
  <c r="AX77" i="36" s="1"/>
  <c r="AX80" i="36" s="1"/>
  <c r="AX81" i="36" s="1"/>
  <c r="AY62" i="36"/>
  <c r="AZ61" i="36" s="1"/>
  <c r="AY63" i="34" l="1"/>
  <c r="AY64" i="34" s="1"/>
  <c r="AY77" i="34" s="1"/>
  <c r="AY80" i="34" s="1"/>
  <c r="AY81" i="34" s="1"/>
  <c r="AZ62" i="34"/>
  <c r="BA61" i="34" s="1"/>
  <c r="AZ62" i="36"/>
  <c r="BA61" i="36" s="1"/>
  <c r="AY63" i="36"/>
  <c r="AY64" i="36" s="1"/>
  <c r="AY77" i="36" s="1"/>
  <c r="AY80" i="36" s="1"/>
  <c r="AY81" i="36" s="1"/>
  <c r="AZ63" i="34" l="1"/>
  <c r="AZ64" i="34" s="1"/>
  <c r="AZ77" i="34" s="1"/>
  <c r="AZ80" i="34" s="1"/>
  <c r="AZ81" i="34" s="1"/>
  <c r="BA62" i="34"/>
  <c r="BB61" i="34" s="1"/>
  <c r="BA63" i="34"/>
  <c r="BA64" i="34" s="1"/>
  <c r="BA77" i="34" s="1"/>
  <c r="BA80" i="34" s="1"/>
  <c r="BA81" i="34" s="1"/>
  <c r="BA62" i="36"/>
  <c r="BB61" i="36" s="1"/>
  <c r="AZ63" i="36"/>
  <c r="AZ64" i="36" s="1"/>
  <c r="AZ77" i="36" s="1"/>
  <c r="AZ80" i="36" s="1"/>
  <c r="AZ81" i="36" s="1"/>
  <c r="BB62" i="34" l="1"/>
  <c r="BC61" i="34" s="1"/>
  <c r="BB63" i="34"/>
  <c r="BB64" i="34" s="1"/>
  <c r="BB77" i="34" s="1"/>
  <c r="BB80" i="34" s="1"/>
  <c r="BB81" i="34" s="1"/>
  <c r="BB62" i="36"/>
  <c r="BC61" i="36" s="1"/>
  <c r="BA63" i="36"/>
  <c r="BA64" i="36" s="1"/>
  <c r="BA77" i="36" s="1"/>
  <c r="BA80" i="36" s="1"/>
  <c r="BA81" i="36" s="1"/>
  <c r="BC62" i="34" l="1"/>
  <c r="BD61" i="34" s="1"/>
  <c r="BD62" i="34" s="1"/>
  <c r="BD63" i="34" s="1"/>
  <c r="BD64" i="34" s="1"/>
  <c r="BD77" i="34" s="1"/>
  <c r="BD80" i="34" s="1"/>
  <c r="BC63" i="34"/>
  <c r="BC64" i="34" s="1"/>
  <c r="BC77" i="34" s="1"/>
  <c r="BC80" i="34" s="1"/>
  <c r="BC81" i="34" s="1"/>
  <c r="BD81" i="34" s="1"/>
  <c r="C7" i="34" s="1"/>
  <c r="J29" i="29" s="1"/>
  <c r="BC62" i="36"/>
  <c r="BD61" i="36" s="1"/>
  <c r="BB63" i="36"/>
  <c r="BB64" i="36" s="1"/>
  <c r="BB77" i="36" s="1"/>
  <c r="BB80" i="36" s="1"/>
  <c r="BB81" i="36" s="1"/>
  <c r="BD62" i="36" l="1"/>
  <c r="BD63" i="36" s="1"/>
  <c r="BD64" i="36" s="1"/>
  <c r="BD77" i="36" s="1"/>
  <c r="BD80" i="36" s="1"/>
  <c r="BC63" i="36"/>
  <c r="BC64" i="36" s="1"/>
  <c r="BC77" i="36" s="1"/>
  <c r="BC80" i="36" s="1"/>
  <c r="BC81" i="36" s="1"/>
  <c r="BD81" i="36" l="1"/>
  <c r="C7" i="36" s="1"/>
  <c r="J2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Simpson, Alannah</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 ref="I13" authorId="1" shapeId="0" xr:uid="{6E7425A6-CD31-4911-8F01-820984C18383}">
      <text>
        <r>
          <rPr>
            <b/>
            <sz val="9"/>
            <color indexed="81"/>
            <rFont val="Tahoma"/>
            <family val="2"/>
          </rPr>
          <t>Simpson, Alannah:</t>
        </r>
        <r>
          <rPr>
            <sz val="9"/>
            <color indexed="81"/>
            <rFont val="Tahoma"/>
            <family val="2"/>
          </rPr>
          <t xml:space="preserve">
diesel generation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Simpson, Alannah</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 ref="I13" authorId="1" shapeId="0" xr:uid="{5E8117A2-7FE3-4E42-83D0-C802B9DB6DA0}">
      <text>
        <r>
          <rPr>
            <b/>
            <sz val="9"/>
            <color indexed="81"/>
            <rFont val="Tahoma"/>
            <family val="2"/>
          </rPr>
          <t>Simpson, Alannah:</t>
        </r>
        <r>
          <rPr>
            <sz val="9"/>
            <color indexed="81"/>
            <rFont val="Tahoma"/>
            <family val="2"/>
          </rPr>
          <t xml:space="preserve">
CMZ scheme generation cost</t>
        </r>
      </text>
    </comment>
    <comment ref="I90" authorId="1" shapeId="0" xr:uid="{57347917-055A-41FE-B8DB-E4DEA006C549}">
      <text>
        <r>
          <rPr>
            <b/>
            <sz val="9"/>
            <color indexed="81"/>
            <rFont val="Tahoma"/>
            <family val="2"/>
          </rPr>
          <t>Simpson, Alannah:</t>
        </r>
        <r>
          <rPr>
            <sz val="9"/>
            <color indexed="81"/>
            <rFont val="Tahoma"/>
            <family val="2"/>
          </rPr>
          <t xml:space="preserve">
renewable generation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B5" authorId="0" shapeId="0" xr:uid="{906BCD49-626F-4D9F-97E8-FBFB19A62151}">
      <text>
        <r>
          <rPr>
            <b/>
            <sz val="9"/>
            <color indexed="81"/>
            <rFont val="Tahoma"/>
            <family val="2"/>
          </rPr>
          <t>Simpson, Alannah:</t>
        </r>
        <r>
          <rPr>
            <sz val="9"/>
            <color indexed="81"/>
            <rFont val="Tahoma"/>
            <family val="2"/>
          </rPr>
          <t xml:space="preserve">
Cost of diesel generation if CMZ scheme didn’t go ahead</t>
        </r>
      </text>
    </comment>
    <comment ref="B6" authorId="0" shapeId="0" xr:uid="{23FEB1D1-802C-4B79-B656-876FF7C43103}">
      <text>
        <r>
          <rPr>
            <b/>
            <sz val="9"/>
            <color indexed="81"/>
            <rFont val="Tahoma"/>
            <family val="2"/>
          </rPr>
          <t>Simpson, Alannah:</t>
        </r>
        <r>
          <rPr>
            <sz val="9"/>
            <color indexed="81"/>
            <rFont val="Tahoma"/>
            <family val="2"/>
          </rPr>
          <t xml:space="preserve">
Cost of Inverhydro generating electricity for us via CMZ scheme</t>
        </r>
      </text>
    </comment>
  </commentList>
</comments>
</file>

<file path=xl/sharedStrings.xml><?xml version="1.0" encoding="utf-8"?>
<sst xmlns="http://schemas.openxmlformats.org/spreadsheetml/2006/main" count="727" uniqueCount="362">
  <si>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</si>
  <si>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</si>
  <si>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</si>
  <si>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</si>
  <si>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</si>
  <si>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</si>
  <si>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</si>
  <si>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</si>
  <si>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</si>
  <si>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</si>
  <si>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</si>
  <si>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</si>
  <si>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</si>
  <si>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</si>
  <si>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</si>
  <si>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</si>
  <si>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</si>
  <si>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</si>
  <si>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</si>
  <si>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</si>
  <si>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</si>
  <si>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</si>
  <si>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</si>
  <si>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</si>
  <si>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</si>
  <si>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</si>
  <si>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</si>
  <si>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</si>
  <si>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</si>
  <si>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</si>
  <si>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</si>
  <si>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</si>
  <si>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</si>
  <si>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</si>
  <si>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</si>
  <si>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</si>
  <si>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</si>
  <si>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</si>
  <si>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</si>
  <si>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</si>
  <si>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</si>
  <si>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</si>
  <si>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</si>
  <si>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</si>
  <si>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</si>
  <si>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</si>
  <si>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</si>
  <si>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</si>
  <si>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</si>
  <si>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</si>
  <si>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</si>
  <si>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</si>
  <si>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</si>
  <si>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</si>
  <si>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</si>
  <si>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</si>
  <si>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</si>
  <si>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</si>
  <si>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</si>
  <si>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</si>
  <si>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</si>
  <si>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</si>
  <si>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</si>
  <si>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</si>
  <si>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</si>
  <si>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</si>
  <si>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</si>
  <si>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</si>
  <si>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</si>
  <si>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</si>
  <si>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</si>
  <si>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</si>
  <si>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</si>
  <si>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</si>
  <si>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</si>
  <si>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</si>
  <si>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</si>
  <si>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</si>
  <si>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</si>
  <si>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</si>
  <si>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</si>
  <si>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</si>
  <si>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</si>
  <si>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</si>
  <si>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</si>
  <si>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</si>
  <si>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</si>
  <si>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</si>
  <si>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</si>
  <si>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</si>
  <si>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</si>
  <si>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</si>
  <si>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</si>
  <si>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</si>
  <si>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</si>
  <si>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</si>
  <si>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</si>
  <si>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</si>
  <si>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</si>
  <si>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</si>
  <si>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</si>
  <si>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</si>
  <si>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</si>
  <si>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</si>
  <si>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</si>
  <si>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</si>
  <si>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</si>
  <si>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</si>
  <si>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</si>
  <si>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</si>
  <si>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</si>
  <si>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</si>
  <si>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</si>
  <si>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</si>
  <si>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</si>
  <si>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</si>
  <si>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</si>
  <si>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</si>
  <si>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</si>
  <si>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</si>
  <si>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</si>
  <si>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</si>
  <si>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</si>
  <si>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</si>
  <si>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</si>
  <si>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</si>
  <si>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</si>
  <si>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</si>
  <si>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</si>
  <si>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</si>
  <si>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</si>
  <si>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</si>
  <si>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</si>
  <si>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</si>
  <si>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</si>
  <si>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</si>
  <si>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</si>
  <si>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</si>
  <si>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</si>
  <si>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</si>
  <si>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</si>
  <si>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</si>
  <si>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</si>
  <si>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</si>
  <si>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</si>
  <si>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</si>
  <si>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</si>
  <si>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</si>
  <si>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</si>
  <si>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</si>
  <si>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</si>
  <si>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</si>
  <si>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</si>
  <si>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</si>
  <si>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</si>
  <si>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</si>
  <si>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</si>
  <si>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</si>
  <si>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</si>
  <si>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</si>
  <si>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</si>
  <si>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</si>
  <si>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</si>
  <si>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</si>
  <si>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</si>
  <si>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</si>
  <si>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</si>
  <si>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</si>
  <si>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</si>
  <si>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</si>
  <si>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</si>
  <si>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</si>
  <si>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</si>
  <si>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</si>
  <si>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</si>
  <si>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</si>
  <si>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</si>
  <si>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</si>
  <si>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</si>
  <si>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</si>
  <si>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</si>
  <si>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</si>
  <si>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</si>
  <si>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</si>
  <si>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</si>
  <si>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</si>
  <si>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</si>
  <si>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</si>
  <si>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</si>
  <si>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</si>
  <si>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</si>
  <si>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</si>
  <si>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</si>
  <si>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</si>
  <si>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</si>
  <si>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</si>
  <si>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</si>
  <si>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</si>
  <si>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</si>
  <si>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</si>
  <si>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</si>
  <si>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</si>
  <si>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</si>
  <si>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</si>
  <si>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</si>
  <si>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</si>
  <si>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</si>
  <si>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</si>
  <si>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</si>
  <si>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</si>
  <si>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</si>
  <si>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</si>
  <si>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</si>
  <si>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</si>
  <si>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</si>
  <si>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</si>
  <si>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</si>
  <si>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</si>
  <si>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</si>
  <si>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</si>
  <si>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</si>
  <si>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</si>
  <si>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</si>
  <si>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</si>
  <si>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</si>
  <si>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</si>
  <si>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</si>
  <si>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</si>
  <si>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</si>
  <si>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</si>
  <si>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</si>
  <si>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</si>
  <si>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</si>
  <si>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</si>
  <si>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</si>
  <si>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</si>
  <si>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</si>
  <si>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</si>
  <si>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</si>
  <si>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</si>
  <si>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</si>
  <si>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</si>
  <si>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</si>
  <si>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</si>
  <si>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</si>
  <si>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</si>
  <si>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</si>
  <si>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</si>
  <si>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</si>
  <si>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</si>
  <si>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</si>
  <si>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</si>
  <si>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</si>
  <si>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</si>
  <si>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</si>
  <si>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</si>
  <si>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</si>
  <si>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</si>
  <si>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</si>
  <si>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</si>
  <si>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</si>
  <si>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</si>
  <si>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</si>
  <si>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</si>
  <si>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</si>
  <si>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</si>
  <si>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</si>
  <si>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</si>
  <si>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</si>
  <si>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</si>
  <si>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</si>
  <si>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</si>
  <si>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</si>
  <si>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</si>
  <si>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</si>
  <si>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</si>
  <si>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</si>
  <si>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</si>
  <si>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</si>
  <si>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</si>
  <si>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</si>
  <si>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</si>
  <si>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</si>
  <si>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</si>
  <si>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</si>
  <si>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</si>
  <si>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</si>
  <si>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</si>
  <si>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</si>
  <si>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</si>
  <si>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</si>
  <si>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</si>
  <si>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</si>
  <si>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</si>
  <si>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</si>
  <si>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</si>
  <si>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</si>
  <si>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</si>
  <si>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</si>
  <si>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</si>
  <si>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</si>
  <si>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</si>
  <si>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</si>
  <si>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</si>
  <si>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</si>
  <si>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</si>
  <si>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</si>
  <si>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</si>
  <si>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</si>
  <si>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</si>
  <si>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</si>
  <si>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</si>
  <si>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</si>
  <si>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</si>
  <si>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</si>
  <si>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</si>
  <si>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</si>
  <si>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</si>
  <si>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</si>
  <si>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</si>
  <si>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</si>
  <si>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</si>
  <si>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</si>
  <si>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</si>
  <si>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</si>
  <si>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</si>
  <si>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</si>
  <si>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</si>
  <si>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</si>
  <si>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</si>
  <si>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</si>
  <si>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</si>
  <si>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</si>
  <si>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</si>
  <si>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</si>
  <si>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</si>
  <si>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</si>
  <si>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</si>
  <si>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</si>
  <si>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</si>
  <si>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</si>
  <si>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</si>
  <si>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Annual savings</t>
  </si>
  <si>
    <t>2020/21</t>
  </si>
  <si>
    <t>MWhrs of renewable energy</t>
  </si>
  <si>
    <t>Source</t>
  </si>
  <si>
    <t>Description</t>
  </si>
  <si>
    <t>Provided by Active Solutions Team</t>
  </si>
  <si>
    <t>Faster and cheaper connections provided via ANM services as well as environmental benefits created by connecting more renewable generation</t>
  </si>
  <si>
    <t>SSEN Generation Cost (Base Cost)</t>
  </si>
  <si>
    <t>tCO2e avoided</t>
  </si>
  <si>
    <t>Inver Hydro Generation Cost (Method cost)</t>
  </si>
  <si>
    <t>*Actual figures - updated retrospectively after CMZ scheme complete</t>
  </si>
  <si>
    <t>No CMZ</t>
  </si>
  <si>
    <t>CMZ prepare and respond schemes for Islay sub sea cable repair</t>
  </si>
  <si>
    <t>SSEN Generation Costs</t>
  </si>
  <si>
    <t>£198 per MWh = diesel generators</t>
  </si>
  <si>
    <t>Inver Hydro Generation Cost</t>
  </si>
  <si>
    <t>Actual cost invoiced by inverhydro - charged at agreed rate per MWh</t>
  </si>
  <si>
    <t>Total MWhrs of renewable energy used by SSEN during the sub sea cable repair - calculated by Inverhydro</t>
  </si>
  <si>
    <t>*Temporary scheme for 6 months whilst Jura sub sea cable repaired</t>
  </si>
  <si>
    <t>*Islay CMZ scheme used 2020/21 to cover planned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</si>
</sst>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6">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1" xfId="0" applyNumberFormat="1" applyFont="1" applyBorder="1"/>
    <xf numFmtId="0" fontId="35" fillId="0" borderId="0" xfId="0" applyNumberFormat="1" applyFont="1" applyBorder="1"/>
    <xf numFmtId="170" fontId="0" fillId="0" borderId="0" xfId="0" applyNumberFormat="1"/>
    <xf numFmtId="175" fontId="0" fillId="0" borderId="0" xfId="7" applyNumberFormat="1" applyFont="1"/>
    <xf numFmtId="170" fontId="0" fillId="10" borderId="0" xfId="0" applyNumberFormat="1" applyFill="1" applyBorder="1"/>
    <xf numFmtId="170" fontId="0" fillId="10" borderId="0" xfId="0" applyNumberFormat="1" applyFill="1"/>
    <xf numFmtId="0" fontId="0" fillId="10" borderId="0" xfId="0" applyFill="1"/>
    <xf numFmtId="175" fontId="0" fillId="10" borderId="0" xfId="7" applyNumberFormat="1" applyFont="1"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6" fontId="0" fillId="0" borderId="0" xfId="0" applyNumberFormat="1"/>
    <xf numFmtId="1" fontId="0" fillId="0" borderId="0" xfId="0" applyNumberFormat="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47" t="s">
        <v>221</v>
      </c>
      <c r="C26" s="147"/>
      <c r="D26" s="147"/>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13" activePane="bottomLeft" state="frozen"/>
      <selection pane="bottomLeft" activeCell="M12" sqref="M12"/>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1" t="s">
        <v>348</v>
      </c>
      <c r="C2" s="152"/>
      <c r="D2" s="152"/>
      <c r="E2" s="152"/>
      <c r="F2" s="153"/>
      <c r="Z2" s="26" t="s">
        <v>78</v>
      </c>
    </row>
    <row r="3" spans="2:26" ht="24.75" customHeight="1" x14ac:dyDescent="0.3">
      <c r="B3" s="154"/>
      <c r="C3" s="155"/>
      <c r="D3" s="155"/>
      <c r="E3" s="155"/>
      <c r="F3" s="156"/>
    </row>
    <row r="4" spans="2:26" ht="18" customHeight="1" x14ac:dyDescent="0.3">
      <c r="B4" s="25" t="s">
        <v>77</v>
      </c>
      <c r="C4" s="27"/>
      <c r="D4" s="27"/>
      <c r="E4" s="27"/>
      <c r="F4" s="27"/>
    </row>
    <row r="5" spans="2:26" ht="24.75" customHeight="1" x14ac:dyDescent="0.3">
      <c r="B5" s="162"/>
      <c r="C5" s="163"/>
      <c r="D5" s="163"/>
      <c r="E5" s="163"/>
      <c r="F5" s="164"/>
    </row>
    <row r="6" spans="2:26" ht="13.5" customHeight="1" x14ac:dyDescent="0.3">
      <c r="B6" s="27"/>
      <c r="C6" s="27"/>
      <c r="D6" s="27"/>
      <c r="E6" s="27"/>
      <c r="F6" s="27"/>
    </row>
    <row r="7" spans="2:26" x14ac:dyDescent="0.3">
      <c r="B7" s="25" t="s">
        <v>47</v>
      </c>
    </row>
    <row r="8" spans="2:26" x14ac:dyDescent="0.3">
      <c r="B8" s="158" t="s">
        <v>336</v>
      </c>
      <c r="C8" s="159"/>
      <c r="D8" s="157" t="s">
        <v>30</v>
      </c>
      <c r="E8" s="157"/>
      <c r="F8" s="157"/>
    </row>
    <row r="9" spans="2:26" ht="22.5" customHeight="1" x14ac:dyDescent="0.3">
      <c r="B9" s="160" t="s">
        <v>340</v>
      </c>
      <c r="C9" s="161"/>
      <c r="D9" s="150" t="s">
        <v>353</v>
      </c>
      <c r="E9" s="150"/>
      <c r="F9" s="150"/>
    </row>
    <row r="10" spans="2:26" ht="22.5" customHeight="1" x14ac:dyDescent="0.3">
      <c r="B10" s="148" t="s">
        <v>223</v>
      </c>
      <c r="C10" s="149"/>
      <c r="D10" s="150" t="s">
        <v>354</v>
      </c>
      <c r="E10" s="150"/>
      <c r="F10" s="150"/>
    </row>
    <row r="11" spans="2:26" ht="22.5" customHeight="1" x14ac:dyDescent="0.3">
      <c r="B11" s="148"/>
      <c r="C11" s="149"/>
      <c r="D11" s="150"/>
      <c r="E11" s="150"/>
      <c r="F11" s="150"/>
    </row>
    <row r="12" spans="2:26" ht="22.5" customHeight="1" x14ac:dyDescent="0.3">
      <c r="B12" s="148"/>
      <c r="C12" s="149"/>
      <c r="D12" s="150"/>
      <c r="E12" s="150"/>
      <c r="F12" s="150"/>
    </row>
    <row r="13" spans="2:26" ht="22.5" customHeight="1" x14ac:dyDescent="0.3">
      <c r="B13" s="148"/>
      <c r="C13" s="149"/>
      <c r="D13" s="150"/>
      <c r="E13" s="150"/>
      <c r="F13" s="150"/>
    </row>
    <row r="14" spans="2:26" ht="22.5" customHeight="1" x14ac:dyDescent="0.3">
      <c r="B14" s="148"/>
      <c r="C14" s="149"/>
      <c r="D14" s="150"/>
      <c r="E14" s="150"/>
      <c r="F14" s="150"/>
    </row>
    <row r="15" spans="2:26" ht="22.5" customHeight="1" x14ac:dyDescent="0.3">
      <c r="B15" s="148"/>
      <c r="C15" s="149"/>
      <c r="D15" s="150"/>
      <c r="E15" s="150"/>
      <c r="F15" s="150"/>
    </row>
    <row r="16" spans="2:26" ht="22.5" customHeight="1" x14ac:dyDescent="0.3">
      <c r="B16" s="148"/>
      <c r="C16" s="149"/>
      <c r="D16" s="150"/>
      <c r="E16" s="150"/>
      <c r="F16" s="150"/>
    </row>
    <row r="17" spans="2:15" ht="22.5" customHeight="1" x14ac:dyDescent="0.3">
      <c r="B17" s="148"/>
      <c r="C17" s="149"/>
      <c r="D17" s="150"/>
      <c r="E17" s="150"/>
      <c r="F17" s="150"/>
    </row>
    <row r="18" spans="2:15" ht="22.5" customHeight="1" x14ac:dyDescent="0.3">
      <c r="B18" s="148"/>
      <c r="C18" s="149"/>
      <c r="D18" s="150"/>
      <c r="E18" s="150"/>
      <c r="F18" s="150"/>
    </row>
    <row r="19" spans="2:15" ht="22.5" customHeight="1" x14ac:dyDescent="0.3">
      <c r="B19" s="148"/>
      <c r="C19" s="149"/>
      <c r="D19" s="150"/>
      <c r="E19" s="150"/>
      <c r="F19" s="150"/>
    </row>
    <row r="20" spans="2:15" ht="22.5" customHeight="1" x14ac:dyDescent="0.3">
      <c r="B20" s="148"/>
      <c r="C20" s="149"/>
      <c r="D20" s="150"/>
      <c r="E20" s="150"/>
      <c r="F20" s="150"/>
    </row>
    <row r="21" spans="2:15" ht="22.5" customHeight="1" x14ac:dyDescent="0.3">
      <c r="B21" s="148"/>
      <c r="C21" s="149"/>
      <c r="D21" s="150"/>
      <c r="E21" s="150"/>
      <c r="F21" s="150"/>
    </row>
    <row r="22" spans="2:15" ht="22.5" customHeight="1" x14ac:dyDescent="0.3">
      <c r="B22" s="148"/>
      <c r="C22" s="149"/>
      <c r="D22" s="150"/>
      <c r="E22" s="150"/>
      <c r="F22" s="150"/>
    </row>
    <row r="23" spans="2:15" ht="22.5" customHeight="1" x14ac:dyDescent="0.3">
      <c r="B23" s="148"/>
      <c r="C23" s="149"/>
      <c r="D23" s="150"/>
      <c r="E23" s="150"/>
      <c r="F23" s="150"/>
    </row>
    <row r="24" spans="2:15" ht="12.75" customHeight="1" x14ac:dyDescent="0.3">
      <c r="B24" s="28"/>
      <c r="C24" s="28"/>
      <c r="D24" s="29"/>
      <c r="E24" s="29"/>
      <c r="F24" s="29"/>
    </row>
    <row r="25" spans="2:15" x14ac:dyDescent="0.3">
      <c r="B25" s="25" t="s">
        <v>48</v>
      </c>
    </row>
    <row r="26" spans="2:15" ht="38.25" customHeight="1" x14ac:dyDescent="0.3">
      <c r="B26" s="166" t="s">
        <v>46</v>
      </c>
      <c r="C26" s="168" t="s">
        <v>27</v>
      </c>
      <c r="D26" s="168" t="s">
        <v>28</v>
      </c>
      <c r="E26" s="168" t="s">
        <v>30</v>
      </c>
      <c r="F26" s="166" t="s">
        <v>339</v>
      </c>
      <c r="G26" s="165" t="s">
        <v>98</v>
      </c>
      <c r="H26" s="165"/>
      <c r="I26" s="165"/>
      <c r="J26" s="165"/>
      <c r="K26" s="165"/>
    </row>
    <row r="27" spans="2:15" ht="36" customHeight="1" x14ac:dyDescent="0.3">
      <c r="B27" s="167"/>
      <c r="C27" s="169"/>
      <c r="D27" s="169"/>
      <c r="E27" s="169"/>
      <c r="F27" s="167"/>
      <c r="G27" s="64" t="s">
        <v>99</v>
      </c>
      <c r="H27" s="64" t="s">
        <v>100</v>
      </c>
      <c r="I27" s="64" t="s">
        <v>101</v>
      </c>
      <c r="J27" s="64" t="s">
        <v>102</v>
      </c>
      <c r="K27" s="64" t="s">
        <v>103</v>
      </c>
    </row>
    <row r="28" spans="2:15" ht="27.75" customHeight="1" x14ac:dyDescent="0.3">
      <c r="B28" s="30">
        <v>1</v>
      </c>
      <c r="C28" s="31" t="str">
        <f>B9&amp;" "&amp;D9</f>
        <v>Baseline No CMZ</v>
      </c>
      <c r="D28" s="30" t="s">
        <v>78</v>
      </c>
      <c r="E28" s="31"/>
      <c r="F28" s="30"/>
      <c r="G28" s="65">
        <f>'Baseline (Do Nothing)'!C4</f>
        <v>-0.66515505574093314</v>
      </c>
      <c r="H28" s="65">
        <f>'Baseline (Do Nothing)'!C5</f>
        <v>-0.77955559722642076</v>
      </c>
      <c r="I28" s="65">
        <f>'Baseline (Do Nothing)'!C6</f>
        <v>-0.86155164273829321</v>
      </c>
      <c r="J28" s="65">
        <f>'Baseline (Do Nothing)'!C7</f>
        <v>-0.9386852494128296</v>
      </c>
      <c r="K28" s="66"/>
    </row>
    <row r="29" spans="2:15" ht="27.75" customHeight="1" x14ac:dyDescent="0.3">
      <c r="B29" s="30">
        <v>2</v>
      </c>
      <c r="C29" s="138" t="str">
        <f>B10&amp;" "&amp;D10</f>
        <v>Option 1 CMZ prepare and respond schemes for Islay sub sea cable repair</v>
      </c>
      <c r="D29" s="30" t="s">
        <v>29</v>
      </c>
      <c r="E29" s="31"/>
      <c r="F29" s="30"/>
      <c r="G29" s="65">
        <f>'Islay CMZ CBA'!$C$4</f>
        <v>-0.48878467154630023</v>
      </c>
      <c r="H29" s="65">
        <f>'Islay CMZ CBA'!$C$5</f>
        <v>-0.57596224296240162</v>
      </c>
      <c r="I29" s="65">
        <f>'Islay CMZ CBA'!$C$6</f>
        <v>-0.63844669213024052</v>
      </c>
      <c r="J29" s="65">
        <f>'Islay CMZ CBA'!$C$7</f>
        <v>-0.6972263824453786</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22" sqref="F2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0" t="s">
        <v>72</v>
      </c>
      <c r="C13" s="171"/>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2"/>
      <c r="C14" s="173"/>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4"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4"/>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4"/>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4"/>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4"/>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4"/>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4"/>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4"/>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4"/>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4"/>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40"/>
      <c r="D4" s="140"/>
      <c r="E4" s="140"/>
      <c r="F4" s="140"/>
      <c r="G4" s="140"/>
      <c r="H4" s="140"/>
      <c r="I4" s="140"/>
      <c r="J4" s="140"/>
      <c r="K4" s="140"/>
      <c r="L4" s="140"/>
      <c r="M4" s="140"/>
      <c r="N4" s="140"/>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J13" sqref="J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-0.66515505574093314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-0.77955559722642076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-0.86155164273829321</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-0.9386852494128296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5</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5" t="s">
        <v>11</v>
      </c>
      <c r="B13" s="61" t="s">
        <v>194</v>
      </c>
      <c r="C13" s="60"/>
      <c r="D13" s="61" t="s">
        <v>38</v>
      </c>
      <c r="E13" s="62"/>
      <c r="F13" s="62"/>
      <c r="G13" s="62"/>
      <c r="H13" s="62"/>
      <c r="I13" s="62">
        <f>-'Workings template'!G5/1000000</f>
        <v>-0.98562340799999992</v>
      </c>
      <c r="J13" s="62">
        <f>-'Workings template'!H5/1000000</f>
        <v>-2.7758999999999999E-2</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7"/>
      <c r="B18" s="123" t="s">
        <v>193</v>
      </c>
      <c r="C18" s="128"/>
      <c r="D18" s="124" t="s">
        <v>38</v>
      </c>
      <c r="E18" s="59">
        <f>SUM(E13:E17)</f>
        <v>0</v>
      </c>
      <c r="F18" s="59">
        <f t="shared" ref="F18:AW18" si="0">SUM(F13:F17)</f>
        <v>0</v>
      </c>
      <c r="G18" s="59">
        <f t="shared" si="0"/>
        <v>0</v>
      </c>
      <c r="H18" s="59">
        <f t="shared" si="0"/>
        <v>0</v>
      </c>
      <c r="I18" s="59">
        <f t="shared" si="0"/>
        <v>-0.98562340799999992</v>
      </c>
      <c r="J18" s="59">
        <f t="shared" si="0"/>
        <v>-2.7758999999999999E-2</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8"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8"/>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-0.98562340799999992</v>
      </c>
      <c r="J26" s="59">
        <f t="shared" si="2"/>
        <v>-2.7758999999999999E-2</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-0.68993638559999992</v>
      </c>
      <c r="J28" s="35">
        <f t="shared" si="3"/>
        <v>-1.9431299999999999E-2</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-0.2956870224</v>
      </c>
      <c r="J29" s="35">
        <f t="shared" si="4"/>
        <v>-8.3277000000000004E-3</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-1.5331919679999998E-2</v>
      </c>
      <c r="K34" s="35">
        <f>$I$28/'Fixed data'!$C$7</f>
        <v>-1.5331919679999998E-2</v>
      </c>
      <c r="L34" s="35">
        <f>$I$28/'Fixed data'!$C$7</f>
        <v>-1.5331919679999998E-2</v>
      </c>
      <c r="M34" s="35">
        <f>$I$28/'Fixed data'!$C$7</f>
        <v>-1.5331919679999998E-2</v>
      </c>
      <c r="N34" s="35">
        <f>$I$28/'Fixed data'!$C$7</f>
        <v>-1.5331919679999998E-2</v>
      </c>
      <c r="O34" s="35">
        <f>$I$28/'Fixed data'!$C$7</f>
        <v>-1.5331919679999998E-2</v>
      </c>
      <c r="P34" s="35">
        <f>$I$28/'Fixed data'!$C$7</f>
        <v>-1.5331919679999998E-2</v>
      </c>
      <c r="Q34" s="35">
        <f>$I$28/'Fixed data'!$C$7</f>
        <v>-1.5331919679999998E-2</v>
      </c>
      <c r="R34" s="35">
        <f>$I$28/'Fixed data'!$C$7</f>
        <v>-1.5331919679999998E-2</v>
      </c>
      <c r="S34" s="35">
        <f>$I$28/'Fixed data'!$C$7</f>
        <v>-1.5331919679999998E-2</v>
      </c>
      <c r="T34" s="35">
        <f>$I$28/'Fixed data'!$C$7</f>
        <v>-1.5331919679999998E-2</v>
      </c>
      <c r="U34" s="35">
        <f>$I$28/'Fixed data'!$C$7</f>
        <v>-1.5331919679999998E-2</v>
      </c>
      <c r="V34" s="35">
        <f>$I$28/'Fixed data'!$C$7</f>
        <v>-1.5331919679999998E-2</v>
      </c>
      <c r="W34" s="35">
        <f>$I$28/'Fixed data'!$C$7</f>
        <v>-1.5331919679999998E-2</v>
      </c>
      <c r="X34" s="35">
        <f>$I$28/'Fixed data'!$C$7</f>
        <v>-1.5331919679999998E-2</v>
      </c>
      <c r="Y34" s="35">
        <f>$I$28/'Fixed data'!$C$7</f>
        <v>-1.5331919679999998E-2</v>
      </c>
      <c r="Z34" s="35">
        <f>$I$28/'Fixed data'!$C$7</f>
        <v>-1.5331919679999998E-2</v>
      </c>
      <c r="AA34" s="35">
        <f>$I$28/'Fixed data'!$C$7</f>
        <v>-1.5331919679999998E-2</v>
      </c>
      <c r="AB34" s="35">
        <f>$I$28/'Fixed data'!$C$7</f>
        <v>-1.5331919679999998E-2</v>
      </c>
      <c r="AC34" s="35">
        <f>$I$28/'Fixed data'!$C$7</f>
        <v>-1.5331919679999998E-2</v>
      </c>
      <c r="AD34" s="35">
        <f>$I$28/'Fixed data'!$C$7</f>
        <v>-1.5331919679999998E-2</v>
      </c>
      <c r="AE34" s="35">
        <f>$I$28/'Fixed data'!$C$7</f>
        <v>-1.5331919679999998E-2</v>
      </c>
      <c r="AF34" s="35">
        <f>$I$28/'Fixed data'!$C$7</f>
        <v>-1.5331919679999998E-2</v>
      </c>
      <c r="AG34" s="35">
        <f>$I$28/'Fixed data'!$C$7</f>
        <v>-1.5331919679999998E-2</v>
      </c>
      <c r="AH34" s="35">
        <f>$I$28/'Fixed data'!$C$7</f>
        <v>-1.5331919679999998E-2</v>
      </c>
      <c r="AI34" s="35">
        <f>$I$28/'Fixed data'!$C$7</f>
        <v>-1.5331919679999998E-2</v>
      </c>
      <c r="AJ34" s="35">
        <f>$I$28/'Fixed data'!$C$7</f>
        <v>-1.5331919679999998E-2</v>
      </c>
      <c r="AK34" s="35">
        <f>$I$28/'Fixed data'!$C$7</f>
        <v>-1.5331919679999998E-2</v>
      </c>
      <c r="AL34" s="35">
        <f>$I$28/'Fixed data'!$C$7</f>
        <v>-1.5331919679999998E-2</v>
      </c>
      <c r="AM34" s="35">
        <f>$I$28/'Fixed data'!$C$7</f>
        <v>-1.5331919679999998E-2</v>
      </c>
      <c r="AN34" s="35">
        <f>$I$28/'Fixed data'!$C$7</f>
        <v>-1.5331919679999998E-2</v>
      </c>
      <c r="AO34" s="35">
        <f>$I$28/'Fixed data'!$C$7</f>
        <v>-1.5331919679999998E-2</v>
      </c>
      <c r="AP34" s="35">
        <f>$I$28/'Fixed data'!$C$7</f>
        <v>-1.5331919679999998E-2</v>
      </c>
      <c r="AQ34" s="35">
        <f>$I$28/'Fixed data'!$C$7</f>
        <v>-1.5331919679999998E-2</v>
      </c>
      <c r="AR34" s="35">
        <f>$I$28/'Fixed data'!$C$7</f>
        <v>-1.5331919679999998E-2</v>
      </c>
      <c r="AS34" s="35">
        <f>$I$28/'Fixed data'!$C$7</f>
        <v>-1.5331919679999998E-2</v>
      </c>
      <c r="AT34" s="35">
        <f>$I$28/'Fixed data'!$C$7</f>
        <v>-1.5331919679999998E-2</v>
      </c>
      <c r="AU34" s="35">
        <f>$I$28/'Fixed data'!$C$7</f>
        <v>-1.5331919679999998E-2</v>
      </c>
      <c r="AV34" s="35">
        <f>$I$28/'Fixed data'!$C$7</f>
        <v>-1.5331919679999998E-2</v>
      </c>
      <c r="AW34" s="35">
        <f>$I$28/'Fixed data'!$C$7</f>
        <v>-1.5331919679999998E-2</v>
      </c>
      <c r="AX34" s="35">
        <f>$I$28/'Fixed data'!$C$7</f>
        <v>-1.5331919679999998E-2</v>
      </c>
      <c r="AY34" s="35">
        <f>$I$28/'Fixed data'!$C$7</f>
        <v>-1.5331919679999998E-2</v>
      </c>
      <c r="AZ34" s="35">
        <f>$I$28/'Fixed data'!$C$7</f>
        <v>-1.5331919679999998E-2</v>
      </c>
      <c r="BA34" s="35">
        <f>$I$28/'Fixed data'!$C$7</f>
        <v>-1.5331919679999998E-2</v>
      </c>
      <c r="BB34" s="35">
        <f>$I$28/'Fixed data'!$C$7</f>
        <v>-1.5331919679999998E-2</v>
      </c>
      <c r="BC34" s="35"/>
      <c r="BD34" s="35"/>
    </row>
    <row r="35" spans="1:57" ht="16.5" hidden="1" customHeight="1" outlineLevel="1" x14ac:dyDescent="0.35">
      <c r="A35" s="114"/>
      <c r="B35" s="9" t="s">
        <v>6</v>
      </c>
      <c r="C35" s="11" t="s">
        <v>55</v>
      </c>
      <c r="D35" s="9" t="s">
        <v>38</v>
      </c>
      <c r="F35" s="35"/>
      <c r="G35" s="35"/>
      <c r="H35" s="35"/>
      <c r="I35" s="35"/>
      <c r="J35" s="35"/>
      <c r="K35" s="35">
        <f>$J$28/'Fixed data'!$C$7</f>
        <v>-4.3180666666666666E-4</v>
      </c>
      <c r="L35" s="35">
        <f>$J$28/'Fixed data'!$C$7</f>
        <v>-4.3180666666666666E-4</v>
      </c>
      <c r="M35" s="35">
        <f>$J$28/'Fixed data'!$C$7</f>
        <v>-4.3180666666666666E-4</v>
      </c>
      <c r="N35" s="35">
        <f>$J$28/'Fixed data'!$C$7</f>
        <v>-4.3180666666666666E-4</v>
      </c>
      <c r="O35" s="35">
        <f>$J$28/'Fixed data'!$C$7</f>
        <v>-4.3180666666666666E-4</v>
      </c>
      <c r="P35" s="35">
        <f>$J$28/'Fixed data'!$C$7</f>
        <v>-4.3180666666666666E-4</v>
      </c>
      <c r="Q35" s="35">
        <f>$J$28/'Fixed data'!$C$7</f>
        <v>-4.3180666666666666E-4</v>
      </c>
      <c r="R35" s="35">
        <f>$J$28/'Fixed data'!$C$7</f>
        <v>-4.3180666666666666E-4</v>
      </c>
      <c r="S35" s="35">
        <f>$J$28/'Fixed data'!$C$7</f>
        <v>-4.3180666666666666E-4</v>
      </c>
      <c r="T35" s="35">
        <f>$J$28/'Fixed data'!$C$7</f>
        <v>-4.3180666666666666E-4</v>
      </c>
      <c r="U35" s="35">
        <f>$J$28/'Fixed data'!$C$7</f>
        <v>-4.3180666666666666E-4</v>
      </c>
      <c r="V35" s="35">
        <f>$J$28/'Fixed data'!$C$7</f>
        <v>-4.3180666666666666E-4</v>
      </c>
      <c r="W35" s="35">
        <f>$J$28/'Fixed data'!$C$7</f>
        <v>-4.3180666666666666E-4</v>
      </c>
      <c r="X35" s="35">
        <f>$J$28/'Fixed data'!$C$7</f>
        <v>-4.3180666666666666E-4</v>
      </c>
      <c r="Y35" s="35">
        <f>$J$28/'Fixed data'!$C$7</f>
        <v>-4.3180666666666666E-4</v>
      </c>
      <c r="Z35" s="35">
        <f>$J$28/'Fixed data'!$C$7</f>
        <v>-4.3180666666666666E-4</v>
      </c>
      <c r="AA35" s="35">
        <f>$J$28/'Fixed data'!$C$7</f>
        <v>-4.3180666666666666E-4</v>
      </c>
      <c r="AB35" s="35">
        <f>$J$28/'Fixed data'!$C$7</f>
        <v>-4.3180666666666666E-4</v>
      </c>
      <c r="AC35" s="35">
        <f>$J$28/'Fixed data'!$C$7</f>
        <v>-4.3180666666666666E-4</v>
      </c>
      <c r="AD35" s="35">
        <f>$J$28/'Fixed data'!$C$7</f>
        <v>-4.3180666666666666E-4</v>
      </c>
      <c r="AE35" s="35">
        <f>$J$28/'Fixed data'!$C$7</f>
        <v>-4.3180666666666666E-4</v>
      </c>
      <c r="AF35" s="35">
        <f>$J$28/'Fixed data'!$C$7</f>
        <v>-4.3180666666666666E-4</v>
      </c>
      <c r="AG35" s="35">
        <f>$J$28/'Fixed data'!$C$7</f>
        <v>-4.3180666666666666E-4</v>
      </c>
      <c r="AH35" s="35">
        <f>$J$28/'Fixed data'!$C$7</f>
        <v>-4.3180666666666666E-4</v>
      </c>
      <c r="AI35" s="35">
        <f>$J$28/'Fixed data'!$C$7</f>
        <v>-4.3180666666666666E-4</v>
      </c>
      <c r="AJ35" s="35">
        <f>$J$28/'Fixed data'!$C$7</f>
        <v>-4.3180666666666666E-4</v>
      </c>
      <c r="AK35" s="35">
        <f>$J$28/'Fixed data'!$C$7</f>
        <v>-4.3180666666666666E-4</v>
      </c>
      <c r="AL35" s="35">
        <f>$J$28/'Fixed data'!$C$7</f>
        <v>-4.3180666666666666E-4</v>
      </c>
      <c r="AM35" s="35">
        <f>$J$28/'Fixed data'!$C$7</f>
        <v>-4.3180666666666666E-4</v>
      </c>
      <c r="AN35" s="35">
        <f>$J$28/'Fixed data'!$C$7</f>
        <v>-4.3180666666666666E-4</v>
      </c>
      <c r="AO35" s="35">
        <f>$J$28/'Fixed data'!$C$7</f>
        <v>-4.3180666666666666E-4</v>
      </c>
      <c r="AP35" s="35">
        <f>$J$28/'Fixed data'!$C$7</f>
        <v>-4.3180666666666666E-4</v>
      </c>
      <c r="AQ35" s="35">
        <f>$J$28/'Fixed data'!$C$7</f>
        <v>-4.3180666666666666E-4</v>
      </c>
      <c r="AR35" s="35">
        <f>$J$28/'Fixed data'!$C$7</f>
        <v>-4.3180666666666666E-4</v>
      </c>
      <c r="AS35" s="35">
        <f>$J$28/'Fixed data'!$C$7</f>
        <v>-4.3180666666666666E-4</v>
      </c>
      <c r="AT35" s="35">
        <f>$J$28/'Fixed data'!$C$7</f>
        <v>-4.3180666666666666E-4</v>
      </c>
      <c r="AU35" s="35">
        <f>$J$28/'Fixed data'!$C$7</f>
        <v>-4.3180666666666666E-4</v>
      </c>
      <c r="AV35" s="35">
        <f>$J$28/'Fixed data'!$C$7</f>
        <v>-4.3180666666666666E-4</v>
      </c>
      <c r="AW35" s="35">
        <f>$J$28/'Fixed data'!$C$7</f>
        <v>-4.3180666666666666E-4</v>
      </c>
      <c r="AX35" s="35">
        <f>$J$28/'Fixed data'!$C$7</f>
        <v>-4.3180666666666666E-4</v>
      </c>
      <c r="AY35" s="35">
        <f>$J$28/'Fixed data'!$C$7</f>
        <v>-4.3180666666666666E-4</v>
      </c>
      <c r="AZ35" s="35">
        <f>$J$28/'Fixed data'!$C$7</f>
        <v>-4.3180666666666666E-4</v>
      </c>
      <c r="BA35" s="35">
        <f>$J$28/'Fixed data'!$C$7</f>
        <v>-4.3180666666666666E-4</v>
      </c>
      <c r="BB35" s="35">
        <f>$J$28/'Fixed data'!$C$7</f>
        <v>-4.3180666666666666E-4</v>
      </c>
      <c r="BC35" s="35">
        <f>$J$28/'Fixed data'!$C$7</f>
        <v>-4.3180666666666666E-4</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-1.5331919679999998E-2</v>
      </c>
      <c r="K60" s="35">
        <f t="shared" si="5"/>
        <v>-1.5763726346666666E-2</v>
      </c>
      <c r="L60" s="35">
        <f t="shared" si="5"/>
        <v>-1.5763726346666666E-2</v>
      </c>
      <c r="M60" s="35">
        <f t="shared" si="5"/>
        <v>-1.5763726346666666E-2</v>
      </c>
      <c r="N60" s="35">
        <f t="shared" si="5"/>
        <v>-1.5763726346666666E-2</v>
      </c>
      <c r="O60" s="35">
        <f t="shared" si="5"/>
        <v>-1.5763726346666666E-2</v>
      </c>
      <c r="P60" s="35">
        <f t="shared" si="5"/>
        <v>-1.5763726346666666E-2</v>
      </c>
      <c r="Q60" s="35">
        <f t="shared" si="5"/>
        <v>-1.5763726346666666E-2</v>
      </c>
      <c r="R60" s="35">
        <f t="shared" si="5"/>
        <v>-1.5763726346666666E-2</v>
      </c>
      <c r="S60" s="35">
        <f t="shared" si="5"/>
        <v>-1.5763726346666666E-2</v>
      </c>
      <c r="T60" s="35">
        <f t="shared" si="5"/>
        <v>-1.5763726346666666E-2</v>
      </c>
      <c r="U60" s="35">
        <f t="shared" si="5"/>
        <v>-1.5763726346666666E-2</v>
      </c>
      <c r="V60" s="35">
        <f t="shared" si="5"/>
        <v>-1.5763726346666666E-2</v>
      </c>
      <c r="W60" s="35">
        <f t="shared" si="5"/>
        <v>-1.5763726346666666E-2</v>
      </c>
      <c r="X60" s="35">
        <f t="shared" si="5"/>
        <v>-1.5763726346666666E-2</v>
      </c>
      <c r="Y60" s="35">
        <f t="shared" si="5"/>
        <v>-1.5763726346666666E-2</v>
      </c>
      <c r="Z60" s="35">
        <f t="shared" si="5"/>
        <v>-1.5763726346666666E-2</v>
      </c>
      <c r="AA60" s="35">
        <f t="shared" si="5"/>
        <v>-1.5763726346666666E-2</v>
      </c>
      <c r="AB60" s="35">
        <f t="shared" si="5"/>
        <v>-1.5763726346666666E-2</v>
      </c>
      <c r="AC60" s="35">
        <f t="shared" si="5"/>
        <v>-1.5763726346666666E-2</v>
      </c>
      <c r="AD60" s="35">
        <f t="shared" si="5"/>
        <v>-1.5763726346666666E-2</v>
      </c>
      <c r="AE60" s="35">
        <f t="shared" si="5"/>
        <v>-1.5763726346666666E-2</v>
      </c>
      <c r="AF60" s="35">
        <f t="shared" si="5"/>
        <v>-1.5763726346666666E-2</v>
      </c>
      <c r="AG60" s="35">
        <f t="shared" si="5"/>
        <v>-1.5763726346666666E-2</v>
      </c>
      <c r="AH60" s="35">
        <f t="shared" si="5"/>
        <v>-1.5763726346666666E-2</v>
      </c>
      <c r="AI60" s="35">
        <f t="shared" si="5"/>
        <v>-1.5763726346666666E-2</v>
      </c>
      <c r="AJ60" s="35">
        <f t="shared" si="5"/>
        <v>-1.5763726346666666E-2</v>
      </c>
      <c r="AK60" s="35">
        <f t="shared" si="5"/>
        <v>-1.5763726346666666E-2</v>
      </c>
      <c r="AL60" s="35">
        <f t="shared" si="5"/>
        <v>-1.5763726346666666E-2</v>
      </c>
      <c r="AM60" s="35">
        <f t="shared" si="5"/>
        <v>-1.5763726346666666E-2</v>
      </c>
      <c r="AN60" s="35">
        <f t="shared" si="5"/>
        <v>-1.5763726346666666E-2</v>
      </c>
      <c r="AO60" s="35">
        <f t="shared" si="5"/>
        <v>-1.5763726346666666E-2</v>
      </c>
      <c r="AP60" s="35">
        <f t="shared" si="5"/>
        <v>-1.5763726346666666E-2</v>
      </c>
      <c r="AQ60" s="35">
        <f t="shared" si="5"/>
        <v>-1.5763726346666666E-2</v>
      </c>
      <c r="AR60" s="35">
        <f t="shared" si="5"/>
        <v>-1.5763726346666666E-2</v>
      </c>
      <c r="AS60" s="35">
        <f t="shared" si="5"/>
        <v>-1.5763726346666666E-2</v>
      </c>
      <c r="AT60" s="35">
        <f t="shared" si="5"/>
        <v>-1.5763726346666666E-2</v>
      </c>
      <c r="AU60" s="35">
        <f t="shared" si="5"/>
        <v>-1.5763726346666666E-2</v>
      </c>
      <c r="AV60" s="35">
        <f t="shared" si="5"/>
        <v>-1.5763726346666666E-2</v>
      </c>
      <c r="AW60" s="35">
        <f t="shared" si="5"/>
        <v>-1.5763726346666666E-2</v>
      </c>
      <c r="AX60" s="35">
        <f t="shared" si="5"/>
        <v>-1.5763726346666666E-2</v>
      </c>
      <c r="AY60" s="35">
        <f t="shared" si="5"/>
        <v>-1.5763726346666666E-2</v>
      </c>
      <c r="AZ60" s="35">
        <f t="shared" si="5"/>
        <v>-1.5763726346666666E-2</v>
      </c>
      <c r="BA60" s="35">
        <f t="shared" si="5"/>
        <v>-1.5763726346666666E-2</v>
      </c>
      <c r="BB60" s="35">
        <f t="shared" si="5"/>
        <v>-1.5763726346666666E-2</v>
      </c>
      <c r="BC60" s="35">
        <f t="shared" si="5"/>
        <v>-4.3180666666666666E-4</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-0.68993638559999992</v>
      </c>
      <c r="K61" s="35">
        <f t="shared" si="6"/>
        <v>-0.69403576591999994</v>
      </c>
      <c r="L61" s="35">
        <f t="shared" si="6"/>
        <v>-0.67827203957333326</v>
      </c>
      <c r="M61" s="35">
        <f t="shared" si="6"/>
        <v>-0.66250831322666659</v>
      </c>
      <c r="N61" s="35">
        <f t="shared" si="6"/>
        <v>-0.64674458687999992</v>
      </c>
      <c r="O61" s="35">
        <f t="shared" si="6"/>
        <v>-0.63098086053333324</v>
      </c>
      <c r="P61" s="35">
        <f t="shared" si="6"/>
        <v>-0.61521713418666657</v>
      </c>
      <c r="Q61" s="35">
        <f t="shared" si="6"/>
        <v>-0.5994534078399999</v>
      </c>
      <c r="R61" s="35">
        <f t="shared" si="6"/>
        <v>-0.58368968149333322</v>
      </c>
      <c r="S61" s="35">
        <f t="shared" si="6"/>
        <v>-0.56792595514666655</v>
      </c>
      <c r="T61" s="35">
        <f t="shared" si="6"/>
        <v>-0.55216222879999988</v>
      </c>
      <c r="U61" s="35">
        <f t="shared" si="6"/>
        <v>-0.5363985024533332</v>
      </c>
      <c r="V61" s="35">
        <f t="shared" si="6"/>
        <v>-0.52063477610666653</v>
      </c>
      <c r="W61" s="35">
        <f t="shared" si="6"/>
        <v>-0.50487104975999986</v>
      </c>
      <c r="X61" s="35">
        <f t="shared" si="6"/>
        <v>-0.48910732341333318</v>
      </c>
      <c r="Y61" s="35">
        <f t="shared" si="6"/>
        <v>-0.47334359706666651</v>
      </c>
      <c r="Z61" s="35">
        <f t="shared" si="6"/>
        <v>-0.45757987071999984</v>
      </c>
      <c r="AA61" s="35">
        <f t="shared" si="6"/>
        <v>-0.44181614437333316</v>
      </c>
      <c r="AB61" s="35">
        <f t="shared" si="6"/>
        <v>-0.42605241802666649</v>
      </c>
      <c r="AC61" s="35">
        <f t="shared" si="6"/>
        <v>-0.41028869167999982</v>
      </c>
      <c r="AD61" s="35">
        <f t="shared" si="6"/>
        <v>-0.39452496533333314</v>
      </c>
      <c r="AE61" s="35">
        <f t="shared" si="6"/>
        <v>-0.37876123898666647</v>
      </c>
      <c r="AF61" s="35">
        <f t="shared" si="6"/>
        <v>-0.3629975126399998</v>
      </c>
      <c r="AG61" s="35">
        <f t="shared" si="6"/>
        <v>-0.34723378629333312</v>
      </c>
      <c r="AH61" s="35">
        <f t="shared" si="6"/>
        <v>-0.33147005994666645</v>
      </c>
      <c r="AI61" s="35">
        <f t="shared" si="6"/>
        <v>-0.31570633359999978</v>
      </c>
      <c r="AJ61" s="35">
        <f t="shared" si="6"/>
        <v>-0.2999426072533331</v>
      </c>
      <c r="AK61" s="35">
        <f t="shared" si="6"/>
        <v>-0.28417888090666643</v>
      </c>
      <c r="AL61" s="35">
        <f t="shared" si="6"/>
        <v>-0.26841515455999976</v>
      </c>
      <c r="AM61" s="35">
        <f t="shared" si="6"/>
        <v>-0.25265142821333308</v>
      </c>
      <c r="AN61" s="35">
        <f t="shared" si="6"/>
        <v>-0.23688770186666641</v>
      </c>
      <c r="AO61" s="35">
        <f t="shared" si="6"/>
        <v>-0.22112397551999974</v>
      </c>
      <c r="AP61" s="35">
        <f t="shared" si="6"/>
        <v>-0.20536024917333306</v>
      </c>
      <c r="AQ61" s="35">
        <f t="shared" si="6"/>
        <v>-0.18959652282666639</v>
      </c>
      <c r="AR61" s="35">
        <f t="shared" si="6"/>
        <v>-0.17383279647999972</v>
      </c>
      <c r="AS61" s="35">
        <f t="shared" si="6"/>
        <v>-0.15806907013333305</v>
      </c>
      <c r="AT61" s="35">
        <f t="shared" si="6"/>
        <v>-0.14230534378666637</v>
      </c>
      <c r="AU61" s="35">
        <f t="shared" si="6"/>
        <v>-0.1265416174399997</v>
      </c>
      <c r="AV61" s="35">
        <f t="shared" si="6"/>
        <v>-0.11077789109333303</v>
      </c>
      <c r="AW61" s="35">
        <f t="shared" si="6"/>
        <v>-9.5014164746666352E-2</v>
      </c>
      <c r="AX61" s="35">
        <f t="shared" si="6"/>
        <v>-7.9250438399999679E-2</v>
      </c>
      <c r="AY61" s="35">
        <f t="shared" si="6"/>
        <v>-6.3486712053333005E-2</v>
      </c>
      <c r="AZ61" s="35">
        <f t="shared" si="6"/>
        <v>-4.7722985706666339E-2</v>
      </c>
      <c r="BA61" s="35">
        <f t="shared" si="6"/>
        <v>-3.1959259359999673E-2</v>
      </c>
      <c r="BB61" s="35">
        <f t="shared" si="6"/>
        <v>-1.6195533013333006E-2</v>
      </c>
      <c r="BC61" s="35">
        <f t="shared" si="6"/>
        <v>-4.3180666666634004E-4</v>
      </c>
      <c r="BD61" s="35">
        <f t="shared" si="6"/>
        <v>3.2661590446125821E-16</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-0.68993638559999992</v>
      </c>
      <c r="J62" s="35">
        <f t="shared" si="7"/>
        <v>-0.69403576591999994</v>
      </c>
      <c r="K62" s="35">
        <f t="shared" si="7"/>
        <v>-0.67827203957333326</v>
      </c>
      <c r="L62" s="35">
        <f t="shared" si="7"/>
        <v>-0.66250831322666659</v>
      </c>
      <c r="M62" s="35">
        <f t="shared" si="7"/>
        <v>-0.64674458687999992</v>
      </c>
      <c r="N62" s="35">
        <f t="shared" si="7"/>
        <v>-0.63098086053333324</v>
      </c>
      <c r="O62" s="35">
        <f t="shared" si="7"/>
        <v>-0.61521713418666657</v>
      </c>
      <c r="P62" s="35">
        <f t="shared" si="7"/>
        <v>-0.5994534078399999</v>
      </c>
      <c r="Q62" s="35">
        <f t="shared" si="7"/>
        <v>-0.58368968149333322</v>
      </c>
      <c r="R62" s="35">
        <f t="shared" si="7"/>
        <v>-0.56792595514666655</v>
      </c>
      <c r="S62" s="35">
        <f t="shared" si="7"/>
        <v>-0.55216222879999988</v>
      </c>
      <c r="T62" s="35">
        <f t="shared" si="7"/>
        <v>-0.5363985024533332</v>
      </c>
      <c r="U62" s="35">
        <f t="shared" si="7"/>
        <v>-0.52063477610666653</v>
      </c>
      <c r="V62" s="35">
        <f t="shared" si="7"/>
        <v>-0.50487104975999986</v>
      </c>
      <c r="W62" s="35">
        <f t="shared" si="7"/>
        <v>-0.48910732341333318</v>
      </c>
      <c r="X62" s="35">
        <f t="shared" si="7"/>
        <v>-0.47334359706666651</v>
      </c>
      <c r="Y62" s="35">
        <f t="shared" si="7"/>
        <v>-0.45757987071999984</v>
      </c>
      <c r="Z62" s="35">
        <f t="shared" si="7"/>
        <v>-0.44181614437333316</v>
      </c>
      <c r="AA62" s="35">
        <f t="shared" si="7"/>
        <v>-0.42605241802666649</v>
      </c>
      <c r="AB62" s="35">
        <f t="shared" si="7"/>
        <v>-0.41028869167999982</v>
      </c>
      <c r="AC62" s="35">
        <f t="shared" si="7"/>
        <v>-0.39452496533333314</v>
      </c>
      <c r="AD62" s="35">
        <f t="shared" si="7"/>
        <v>-0.37876123898666647</v>
      </c>
      <c r="AE62" s="35">
        <f t="shared" si="7"/>
        <v>-0.3629975126399998</v>
      </c>
      <c r="AF62" s="35">
        <f t="shared" si="7"/>
        <v>-0.34723378629333312</v>
      </c>
      <c r="AG62" s="35">
        <f t="shared" si="7"/>
        <v>-0.33147005994666645</v>
      </c>
      <c r="AH62" s="35">
        <f t="shared" si="7"/>
        <v>-0.31570633359999978</v>
      </c>
      <c r="AI62" s="35">
        <f t="shared" si="7"/>
        <v>-0.2999426072533331</v>
      </c>
      <c r="AJ62" s="35">
        <f t="shared" si="7"/>
        <v>-0.28417888090666643</v>
      </c>
      <c r="AK62" s="35">
        <f t="shared" si="7"/>
        <v>-0.26841515455999976</v>
      </c>
      <c r="AL62" s="35">
        <f t="shared" si="7"/>
        <v>-0.25265142821333308</v>
      </c>
      <c r="AM62" s="35">
        <f t="shared" si="7"/>
        <v>-0.23688770186666641</v>
      </c>
      <c r="AN62" s="35">
        <f t="shared" si="7"/>
        <v>-0.22112397551999974</v>
      </c>
      <c r="AO62" s="35">
        <f t="shared" si="7"/>
        <v>-0.20536024917333306</v>
      </c>
      <c r="AP62" s="35">
        <f t="shared" si="7"/>
        <v>-0.18959652282666639</v>
      </c>
      <c r="AQ62" s="35">
        <f t="shared" si="7"/>
        <v>-0.17383279647999972</v>
      </c>
      <c r="AR62" s="35">
        <f t="shared" si="7"/>
        <v>-0.15806907013333305</v>
      </c>
      <c r="AS62" s="35">
        <f t="shared" si="7"/>
        <v>-0.14230534378666637</v>
      </c>
      <c r="AT62" s="35">
        <f t="shared" si="7"/>
        <v>-0.1265416174399997</v>
      </c>
      <c r="AU62" s="35">
        <f t="shared" si="7"/>
        <v>-0.11077789109333303</v>
      </c>
      <c r="AV62" s="35">
        <f t="shared" si="7"/>
        <v>-9.5014164746666352E-2</v>
      </c>
      <c r="AW62" s="35">
        <f t="shared" si="7"/>
        <v>-7.9250438399999679E-2</v>
      </c>
      <c r="AX62" s="35">
        <f t="shared" si="7"/>
        <v>-6.3486712053333005E-2</v>
      </c>
      <c r="AY62" s="35">
        <f t="shared" si="7"/>
        <v>-4.7722985706666339E-2</v>
      </c>
      <c r="AZ62" s="35">
        <f t="shared" si="7"/>
        <v>-3.1959259359999673E-2</v>
      </c>
      <c r="BA62" s="35">
        <f t="shared" si="7"/>
        <v>-1.6195533013333006E-2</v>
      </c>
      <c r="BB62" s="35">
        <f t="shared" si="7"/>
        <v>-4.3180666666634004E-4</v>
      </c>
      <c r="BC62" s="35">
        <f t="shared" si="7"/>
        <v>3.2661590446125821E-16</v>
      </c>
      <c r="BD62" s="35">
        <f t="shared" si="7"/>
        <v>3.2661590446125821E-16</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-1.4488664097599999E-2</v>
      </c>
      <c r="J63" s="35">
        <f>AVERAGE(J61:J62)*'Fixed data'!$C$3</f>
        <v>-2.9063415181919999E-2</v>
      </c>
      <c r="K63" s="35">
        <f>AVERAGE(K61:K62)*'Fixed data'!$C$3</f>
        <v>-2.8818463915359995E-2</v>
      </c>
      <c r="L63" s="35">
        <f>AVERAGE(L61:L62)*'Fixed data'!$C$3</f>
        <v>-2.8156387408800002E-2</v>
      </c>
      <c r="M63" s="35">
        <f>AVERAGE(M61:M62)*'Fixed data'!$C$3</f>
        <v>-2.7494310902239995E-2</v>
      </c>
      <c r="N63" s="35">
        <f>AVERAGE(N61:N62)*'Fixed data'!$C$3</f>
        <v>-2.6832234395679999E-2</v>
      </c>
      <c r="O63" s="35">
        <f>AVERAGE(O61:O62)*'Fixed data'!$C$3</f>
        <v>-2.6170157889119996E-2</v>
      </c>
      <c r="P63" s="35">
        <f>AVERAGE(P61:P62)*'Fixed data'!$C$3</f>
        <v>-2.5508081382559999E-2</v>
      </c>
      <c r="Q63" s="35">
        <f>AVERAGE(Q61:Q62)*'Fixed data'!$C$3</f>
        <v>-2.4846004875999996E-2</v>
      </c>
      <c r="R63" s="35">
        <f>AVERAGE(R61:R62)*'Fixed data'!$C$3</f>
        <v>-2.418392836944E-2</v>
      </c>
      <c r="S63" s="35">
        <f>AVERAGE(S61:S62)*'Fixed data'!$C$3</f>
        <v>-2.3521851862879993E-2</v>
      </c>
      <c r="T63" s="35">
        <f>AVERAGE(T61:T62)*'Fixed data'!$C$3</f>
        <v>-2.285977535632E-2</v>
      </c>
      <c r="U63" s="35">
        <f>AVERAGE(U61:U62)*'Fixed data'!$C$3</f>
        <v>-2.2197698849759993E-2</v>
      </c>
      <c r="V63" s="35">
        <f>AVERAGE(V61:V62)*'Fixed data'!$C$3</f>
        <v>-2.1535622343199997E-2</v>
      </c>
      <c r="W63" s="35">
        <f>AVERAGE(W61:W62)*'Fixed data'!$C$3</f>
        <v>-2.0873545836639994E-2</v>
      </c>
      <c r="X63" s="35">
        <f>AVERAGE(X61:X62)*'Fixed data'!$C$3</f>
        <v>-2.0211469330079994E-2</v>
      </c>
      <c r="Y63" s="35">
        <f>AVERAGE(Y61:Y62)*'Fixed data'!$C$3</f>
        <v>-1.9549392823519994E-2</v>
      </c>
      <c r="Z63" s="35">
        <f>AVERAGE(Z61:Z62)*'Fixed data'!$C$3</f>
        <v>-1.8887316316959994E-2</v>
      </c>
      <c r="AA63" s="35">
        <f>AVERAGE(AA61:AA62)*'Fixed data'!$C$3</f>
        <v>-1.8225239810399994E-2</v>
      </c>
      <c r="AB63" s="35">
        <f>AVERAGE(AB61:AB62)*'Fixed data'!$C$3</f>
        <v>-1.7563163303839995E-2</v>
      </c>
      <c r="AC63" s="35">
        <f>AVERAGE(AC61:AC62)*'Fixed data'!$C$3</f>
        <v>-1.6901086797279995E-2</v>
      </c>
      <c r="AD63" s="35">
        <f>AVERAGE(AD61:AD62)*'Fixed data'!$C$3</f>
        <v>-1.6239010290719991E-2</v>
      </c>
      <c r="AE63" s="35">
        <f>AVERAGE(AE61:AE62)*'Fixed data'!$C$3</f>
        <v>-1.5576933784159993E-2</v>
      </c>
      <c r="AF63" s="35">
        <f>AVERAGE(AF61:AF62)*'Fixed data'!$C$3</f>
        <v>-1.4914857277599992E-2</v>
      </c>
      <c r="AG63" s="35">
        <f>AVERAGE(AG61:AG62)*'Fixed data'!$C$3</f>
        <v>-1.4252780771039992E-2</v>
      </c>
      <c r="AH63" s="35">
        <f>AVERAGE(AH61:AH62)*'Fixed data'!$C$3</f>
        <v>-1.3590704264479992E-2</v>
      </c>
      <c r="AI63" s="35">
        <f>AVERAGE(AI61:AI62)*'Fixed data'!$C$3</f>
        <v>-1.292862775791999E-2</v>
      </c>
      <c r="AJ63" s="35">
        <f>AVERAGE(AJ61:AJ62)*'Fixed data'!$C$3</f>
        <v>-1.2266551251359991E-2</v>
      </c>
      <c r="AK63" s="35">
        <f>AVERAGE(AK61:AK62)*'Fixed data'!$C$3</f>
        <v>-1.1604474744799991E-2</v>
      </c>
      <c r="AL63" s="35">
        <f>AVERAGE(AL61:AL62)*'Fixed data'!$C$3</f>
        <v>-1.0942398238239991E-2</v>
      </c>
      <c r="AM63" s="35">
        <f>AVERAGE(AM61:AM62)*'Fixed data'!$C$3</f>
        <v>-1.0280321731679989E-2</v>
      </c>
      <c r="AN63" s="35">
        <f>AVERAGE(AN61:AN62)*'Fixed data'!$C$3</f>
        <v>-9.6182452251199896E-3</v>
      </c>
      <c r="AO63" s="35">
        <f>AVERAGE(AO61:AO62)*'Fixed data'!$C$3</f>
        <v>-8.9561687185599897E-3</v>
      </c>
      <c r="AP63" s="35">
        <f>AVERAGE(AP61:AP62)*'Fixed data'!$C$3</f>
        <v>-8.2940922119999899E-3</v>
      </c>
      <c r="AQ63" s="35">
        <f>AVERAGE(AQ61:AQ62)*'Fixed data'!$C$3</f>
        <v>-7.6320157054399883E-3</v>
      </c>
      <c r="AR63" s="35">
        <f>AVERAGE(AR61:AR62)*'Fixed data'!$C$3</f>
        <v>-6.9699391988799885E-3</v>
      </c>
      <c r="AS63" s="35">
        <f>AVERAGE(AS61:AS62)*'Fixed data'!$C$3</f>
        <v>-6.3078626923199878E-3</v>
      </c>
      <c r="AT63" s="35">
        <f>AVERAGE(AT61:AT62)*'Fixed data'!$C$3</f>
        <v>-5.645786185759988E-3</v>
      </c>
      <c r="AU63" s="35">
        <f>AVERAGE(AU61:AU62)*'Fixed data'!$C$3</f>
        <v>-4.9837096791999873E-3</v>
      </c>
      <c r="AV63" s="35">
        <f>AVERAGE(AV61:AV62)*'Fixed data'!$C$3</f>
        <v>-4.3216331726399874E-3</v>
      </c>
      <c r="AW63" s="35">
        <f>AVERAGE(AW61:AW62)*'Fixed data'!$C$3</f>
        <v>-3.6595566660799867E-3</v>
      </c>
      <c r="AX63" s="35">
        <f>AVERAGE(AX61:AX62)*'Fixed data'!$C$3</f>
        <v>-2.9974801595199865E-3</v>
      </c>
      <c r="AY63" s="35">
        <f>AVERAGE(AY61:AY62)*'Fixed data'!$C$3</f>
        <v>-2.3354036529599862E-3</v>
      </c>
      <c r="AZ63" s="35">
        <f>AVERAGE(AZ61:AZ62)*'Fixed data'!$C$3</f>
        <v>-1.6733271463999866E-3</v>
      </c>
      <c r="BA63" s="35">
        <f>AVERAGE(BA61:BA62)*'Fixed data'!$C$3</f>
        <v>-1.0112506398399863E-3</v>
      </c>
      <c r="BB63" s="35">
        <f>AVERAGE(BB61:BB62)*'Fixed data'!$C$3</f>
        <v>-3.4917413327998628E-4</v>
      </c>
      <c r="BC63" s="35">
        <f>AVERAGE(BC61:BC62)*'Fixed data'!$C$3</f>
        <v>-9.0679399999862826E-6</v>
      </c>
      <c r="BD63" s="35">
        <f>AVERAGE(BD61:BD62)*'Fixed data'!$C$3</f>
        <v>1.3717867987372845E-17</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-0.31017568649760002</v>
      </c>
      <c r="J64" s="53">
        <f t="shared" si="8"/>
        <v>-5.2723034861919996E-2</v>
      </c>
      <c r="K64" s="53">
        <f t="shared" si="8"/>
        <v>-4.4582190262026658E-2</v>
      </c>
      <c r="L64" s="53">
        <f t="shared" si="8"/>
        <v>-4.3920113755466672E-2</v>
      </c>
      <c r="M64" s="53">
        <f t="shared" si="8"/>
        <v>-4.3258037248906658E-2</v>
      </c>
      <c r="N64" s="53">
        <f t="shared" si="8"/>
        <v>-4.2595960742346665E-2</v>
      </c>
      <c r="O64" s="53">
        <f t="shared" si="8"/>
        <v>-4.1933884235786659E-2</v>
      </c>
      <c r="P64" s="53">
        <f t="shared" si="8"/>
        <v>-4.1271807729226666E-2</v>
      </c>
      <c r="Q64" s="53">
        <f t="shared" si="8"/>
        <v>-4.0609731222666659E-2</v>
      </c>
      <c r="R64" s="53">
        <f t="shared" si="8"/>
        <v>-3.9947654716106666E-2</v>
      </c>
      <c r="S64" s="53">
        <f t="shared" si="8"/>
        <v>-3.9285578209546659E-2</v>
      </c>
      <c r="T64" s="53">
        <f t="shared" si="8"/>
        <v>-3.8623501702986666E-2</v>
      </c>
      <c r="U64" s="53">
        <f t="shared" si="8"/>
        <v>-3.796142519642666E-2</v>
      </c>
      <c r="V64" s="53">
        <f t="shared" si="8"/>
        <v>-3.729934868986666E-2</v>
      </c>
      <c r="W64" s="53">
        <f t="shared" si="8"/>
        <v>-3.663727218330666E-2</v>
      </c>
      <c r="X64" s="53">
        <f t="shared" si="8"/>
        <v>-3.597519567674666E-2</v>
      </c>
      <c r="Y64" s="53">
        <f t="shared" si="8"/>
        <v>-3.531311917018666E-2</v>
      </c>
      <c r="Z64" s="53">
        <f t="shared" si="8"/>
        <v>-3.4651042663626661E-2</v>
      </c>
      <c r="AA64" s="53">
        <f t="shared" si="8"/>
        <v>-3.3988966157066661E-2</v>
      </c>
      <c r="AB64" s="53">
        <f t="shared" si="8"/>
        <v>-3.3326889650506661E-2</v>
      </c>
      <c r="AC64" s="53">
        <f t="shared" si="8"/>
        <v>-3.2664813143946661E-2</v>
      </c>
      <c r="AD64" s="53">
        <f t="shared" si="8"/>
        <v>-3.2002736637386661E-2</v>
      </c>
      <c r="AE64" s="53">
        <f t="shared" si="8"/>
        <v>-3.1340660130826661E-2</v>
      </c>
      <c r="AF64" s="53">
        <f t="shared" si="8"/>
        <v>-3.0678583624266658E-2</v>
      </c>
      <c r="AG64" s="53">
        <f t="shared" si="8"/>
        <v>-3.0016507117706658E-2</v>
      </c>
      <c r="AH64" s="53">
        <f t="shared" si="8"/>
        <v>-2.9354430611146658E-2</v>
      </c>
      <c r="AI64" s="53">
        <f t="shared" si="8"/>
        <v>-2.8692354104586655E-2</v>
      </c>
      <c r="AJ64" s="53">
        <f t="shared" si="8"/>
        <v>-2.8030277598026655E-2</v>
      </c>
      <c r="AK64" s="53">
        <f t="shared" si="8"/>
        <v>-2.7368201091466655E-2</v>
      </c>
      <c r="AL64" s="53">
        <f t="shared" si="8"/>
        <v>-2.6706124584906656E-2</v>
      </c>
      <c r="AM64" s="53">
        <f t="shared" si="8"/>
        <v>-2.6044048078346656E-2</v>
      </c>
      <c r="AN64" s="53">
        <f t="shared" si="8"/>
        <v>-2.5381971571786656E-2</v>
      </c>
      <c r="AO64" s="53">
        <f t="shared" si="8"/>
        <v>-2.4719895065226656E-2</v>
      </c>
      <c r="AP64" s="53">
        <f t="shared" si="8"/>
        <v>-2.4057818558666656E-2</v>
      </c>
      <c r="AQ64" s="53">
        <f t="shared" si="8"/>
        <v>-2.3395742052106656E-2</v>
      </c>
      <c r="AR64" s="53">
        <f t="shared" si="8"/>
        <v>-2.2733665545546657E-2</v>
      </c>
      <c r="AS64" s="53">
        <f t="shared" si="8"/>
        <v>-2.2071589038986653E-2</v>
      </c>
      <c r="AT64" s="53">
        <f t="shared" si="8"/>
        <v>-2.1409512532426653E-2</v>
      </c>
      <c r="AU64" s="53">
        <f t="shared" si="8"/>
        <v>-2.0747436025866654E-2</v>
      </c>
      <c r="AV64" s="53">
        <f t="shared" si="8"/>
        <v>-2.0085359519306654E-2</v>
      </c>
      <c r="AW64" s="53">
        <f t="shared" si="8"/>
        <v>-1.9423283012746654E-2</v>
      </c>
      <c r="AX64" s="53">
        <f t="shared" si="8"/>
        <v>-1.8761206506186654E-2</v>
      </c>
      <c r="AY64" s="53">
        <f t="shared" si="8"/>
        <v>-1.8099129999626651E-2</v>
      </c>
      <c r="AZ64" s="53">
        <f t="shared" si="8"/>
        <v>-1.7437053493066654E-2</v>
      </c>
      <c r="BA64" s="53">
        <f t="shared" si="8"/>
        <v>-1.6774976986506651E-2</v>
      </c>
      <c r="BB64" s="53">
        <f t="shared" si="8"/>
        <v>-1.6112900479946651E-2</v>
      </c>
      <c r="BC64" s="53">
        <f t="shared" si="8"/>
        <v>-4.4087460666665296E-4</v>
      </c>
      <c r="BD64" s="53">
        <f t="shared" si="8"/>
        <v>1.3717867987372845E-17</v>
      </c>
    </row>
    <row r="65" spans="1:56" ht="12.75" customHeight="1" x14ac:dyDescent="0.3">
      <c r="A65" s="18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-0.31017568649760002</v>
      </c>
      <c r="J77" s="54">
        <f>IF('Fixed data'!$G$19=FALSE,J64+J76,J64)</f>
        <v>-5.2723034861919996E-2</v>
      </c>
      <c r="K77" s="54">
        <f>IF('Fixed data'!$G$19=FALSE,K64+K76,K64)</f>
        <v>-4.4582190262026658E-2</v>
      </c>
      <c r="L77" s="54">
        <f>IF('Fixed data'!$G$19=FALSE,L64+L76,L64)</f>
        <v>-4.3920113755466672E-2</v>
      </c>
      <c r="M77" s="54">
        <f>IF('Fixed data'!$G$19=FALSE,M64+M76,M64)</f>
        <v>-4.3258037248906658E-2</v>
      </c>
      <c r="N77" s="54">
        <f>IF('Fixed data'!$G$19=FALSE,N64+N76,N64)</f>
        <v>-4.2595960742346665E-2</v>
      </c>
      <c r="O77" s="54">
        <f>IF('Fixed data'!$G$19=FALSE,O64+O76,O64)</f>
        <v>-4.1933884235786659E-2</v>
      </c>
      <c r="P77" s="54">
        <f>IF('Fixed data'!$G$19=FALSE,P64+P76,P64)</f>
        <v>-4.1271807729226666E-2</v>
      </c>
      <c r="Q77" s="54">
        <f>IF('Fixed data'!$G$19=FALSE,Q64+Q76,Q64)</f>
        <v>-4.0609731222666659E-2</v>
      </c>
      <c r="R77" s="54">
        <f>IF('Fixed data'!$G$19=FALSE,R64+R76,R64)</f>
        <v>-3.9947654716106666E-2</v>
      </c>
      <c r="S77" s="54">
        <f>IF('Fixed data'!$G$19=FALSE,S64+S76,S64)</f>
        <v>-3.9285578209546659E-2</v>
      </c>
      <c r="T77" s="54">
        <f>IF('Fixed data'!$G$19=FALSE,T64+T76,T64)</f>
        <v>-3.8623501702986666E-2</v>
      </c>
      <c r="U77" s="54">
        <f>IF('Fixed data'!$G$19=FALSE,U64+U76,U64)</f>
        <v>-3.796142519642666E-2</v>
      </c>
      <c r="V77" s="54">
        <f>IF('Fixed data'!$G$19=FALSE,V64+V76,V64)</f>
        <v>-3.729934868986666E-2</v>
      </c>
      <c r="W77" s="54">
        <f>IF('Fixed data'!$G$19=FALSE,W64+W76,W64)</f>
        <v>-3.663727218330666E-2</v>
      </c>
      <c r="X77" s="54">
        <f>IF('Fixed data'!$G$19=FALSE,X64+X76,X64)</f>
        <v>-3.597519567674666E-2</v>
      </c>
      <c r="Y77" s="54">
        <f>IF('Fixed data'!$G$19=FALSE,Y64+Y76,Y64)</f>
        <v>-3.531311917018666E-2</v>
      </c>
      <c r="Z77" s="54">
        <f>IF('Fixed data'!$G$19=FALSE,Z64+Z76,Z64)</f>
        <v>-3.4651042663626661E-2</v>
      </c>
      <c r="AA77" s="54">
        <f>IF('Fixed data'!$G$19=FALSE,AA64+AA76,AA64)</f>
        <v>-3.3988966157066661E-2</v>
      </c>
      <c r="AB77" s="54">
        <f>IF('Fixed data'!$G$19=FALSE,AB64+AB76,AB64)</f>
        <v>-3.3326889650506661E-2</v>
      </c>
      <c r="AC77" s="54">
        <f>IF('Fixed data'!$G$19=FALSE,AC64+AC76,AC64)</f>
        <v>-3.2664813143946661E-2</v>
      </c>
      <c r="AD77" s="54">
        <f>IF('Fixed data'!$G$19=FALSE,AD64+AD76,AD64)</f>
        <v>-3.2002736637386661E-2</v>
      </c>
      <c r="AE77" s="54">
        <f>IF('Fixed data'!$G$19=FALSE,AE64+AE76,AE64)</f>
        <v>-3.1340660130826661E-2</v>
      </c>
      <c r="AF77" s="54">
        <f>IF('Fixed data'!$G$19=FALSE,AF64+AF76,AF64)</f>
        <v>-3.0678583624266658E-2</v>
      </c>
      <c r="AG77" s="54">
        <f>IF('Fixed data'!$G$19=FALSE,AG64+AG76,AG64)</f>
        <v>-3.0016507117706658E-2</v>
      </c>
      <c r="AH77" s="54">
        <f>IF('Fixed data'!$G$19=FALSE,AH64+AH76,AH64)</f>
        <v>-2.9354430611146658E-2</v>
      </c>
      <c r="AI77" s="54">
        <f>IF('Fixed data'!$G$19=FALSE,AI64+AI76,AI64)</f>
        <v>-2.8692354104586655E-2</v>
      </c>
      <c r="AJ77" s="54">
        <f>IF('Fixed data'!$G$19=FALSE,AJ64+AJ76,AJ64)</f>
        <v>-2.8030277598026655E-2</v>
      </c>
      <c r="AK77" s="54">
        <f>IF('Fixed data'!$G$19=FALSE,AK64+AK76,AK64)</f>
        <v>-2.7368201091466655E-2</v>
      </c>
      <c r="AL77" s="54">
        <f>IF('Fixed data'!$G$19=FALSE,AL64+AL76,AL64)</f>
        <v>-2.6706124584906656E-2</v>
      </c>
      <c r="AM77" s="54">
        <f>IF('Fixed data'!$G$19=FALSE,AM64+AM76,AM64)</f>
        <v>-2.6044048078346656E-2</v>
      </c>
      <c r="AN77" s="54">
        <f>IF('Fixed data'!$G$19=FALSE,AN64+AN76,AN64)</f>
        <v>-2.5381971571786656E-2</v>
      </c>
      <c r="AO77" s="54">
        <f>IF('Fixed data'!$G$19=FALSE,AO64+AO76,AO64)</f>
        <v>-2.4719895065226656E-2</v>
      </c>
      <c r="AP77" s="54">
        <f>IF('Fixed data'!$G$19=FALSE,AP64+AP76,AP64)</f>
        <v>-2.4057818558666656E-2</v>
      </c>
      <c r="AQ77" s="54">
        <f>IF('Fixed data'!$G$19=FALSE,AQ64+AQ76,AQ64)</f>
        <v>-2.3395742052106656E-2</v>
      </c>
      <c r="AR77" s="54">
        <f>IF('Fixed data'!$G$19=FALSE,AR64+AR76,AR64)</f>
        <v>-2.2733665545546657E-2</v>
      </c>
      <c r="AS77" s="54">
        <f>IF('Fixed data'!$G$19=FALSE,AS64+AS76,AS64)</f>
        <v>-2.2071589038986653E-2</v>
      </c>
      <c r="AT77" s="54">
        <f>IF('Fixed data'!$G$19=FALSE,AT64+AT76,AT64)</f>
        <v>-2.1409512532426653E-2</v>
      </c>
      <c r="AU77" s="54">
        <f>IF('Fixed data'!$G$19=FALSE,AU64+AU76,AU64)</f>
        <v>-2.0747436025866654E-2</v>
      </c>
      <c r="AV77" s="54">
        <f>IF('Fixed data'!$G$19=FALSE,AV64+AV76,AV64)</f>
        <v>-2.0085359519306654E-2</v>
      </c>
      <c r="AW77" s="54">
        <f>IF('Fixed data'!$G$19=FALSE,AW64+AW76,AW64)</f>
        <v>-1.9423283012746654E-2</v>
      </c>
      <c r="AX77" s="54">
        <f>IF('Fixed data'!$G$19=FALSE,AX64+AX76,AX64)</f>
        <v>-1.8761206506186654E-2</v>
      </c>
      <c r="AY77" s="54">
        <f>IF('Fixed data'!$G$19=FALSE,AY64+AY76,AY64)</f>
        <v>-1.8099129999626651E-2</v>
      </c>
      <c r="AZ77" s="54">
        <f>IF('Fixed data'!$G$19=FALSE,AZ64+AZ76,AZ64)</f>
        <v>-1.7437053493066654E-2</v>
      </c>
      <c r="BA77" s="54">
        <f>IF('Fixed data'!$G$19=FALSE,BA64+BA76,BA64)</f>
        <v>-1.6774976986506651E-2</v>
      </c>
      <c r="BB77" s="54">
        <f>IF('Fixed data'!$G$19=FALSE,BB64+BB76,BB64)</f>
        <v>-1.6112900479946651E-2</v>
      </c>
      <c r="BC77" s="54">
        <f>IF('Fixed data'!$G$19=FALSE,BC64+BC76,BC64)</f>
        <v>-4.4087460666665296E-4</v>
      </c>
      <c r="BD77" s="54">
        <f>IF('Fixed data'!$G$19=FALSE,BD64+BD76,BD64)</f>
        <v>1.3717867987372845E-17</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-0.26115960504290109</v>
      </c>
      <c r="J80" s="55">
        <f t="shared" si="10"/>
        <v>-4.2890222830032028E-2</v>
      </c>
      <c r="K80" s="55">
        <f t="shared" si="10"/>
        <v>-3.5041198553439137E-2</v>
      </c>
      <c r="L80" s="55">
        <f t="shared" si="10"/>
        <v>-3.3353441936233699E-2</v>
      </c>
      <c r="M80" s="55">
        <f t="shared" si="10"/>
        <v>-3.1739761725654826E-2</v>
      </c>
      <c r="N80" s="55">
        <f t="shared" si="10"/>
        <v>-3.0197077958292424E-2</v>
      </c>
      <c r="O80" s="55">
        <f t="shared" si="10"/>
        <v>-2.8722434267320577E-2</v>
      </c>
      <c r="P80" s="55">
        <f t="shared" si="10"/>
        <v>-2.7312993045402387E-2</v>
      </c>
      <c r="Q80" s="55">
        <f t="shared" si="10"/>
        <v>-2.5966030793402289E-2</v>
      </c>
      <c r="R80" s="55">
        <f t="shared" si="10"/>
        <v>-2.4678933647870757E-2</v>
      </c>
      <c r="S80" s="55">
        <f t="shared" si="10"/>
        <v>-2.3449193080529465E-2</v>
      </c>
      <c r="T80" s="55">
        <f t="shared" si="10"/>
        <v>-2.2274401763238572E-2</v>
      </c>
      <c r="U80" s="55">
        <f t="shared" si="10"/>
        <v>-2.1152249592171928E-2</v>
      </c>
      <c r="V80" s="55">
        <f t="shared" si="10"/>
        <v>-2.0080519865161212E-2</v>
      </c>
      <c r="W80" s="55">
        <f t="shared" si="10"/>
        <v>-1.9057085606396212E-2</v>
      </c>
      <c r="X80" s="55">
        <f t="shared" si="10"/>
        <v>-1.8079906032886599E-2</v>
      </c>
      <c r="Y80" s="55">
        <f t="shared" si="10"/>
        <v>-1.7147023157300333E-2</v>
      </c>
      <c r="Z80" s="55">
        <f t="shared" si="10"/>
        <v>-1.6256558521995926E-2</v>
      </c>
      <c r="AA80" s="55">
        <f t="shared" si="10"/>
        <v>-1.5406710059260415E-2</v>
      </c>
      <c r="AB80" s="55">
        <f t="shared" si="10"/>
        <v>-1.459574907295212E-2</v>
      </c>
      <c r="AC80" s="55">
        <f t="shared" si="10"/>
        <v>-1.3822017336927788E-2</v>
      </c>
      <c r="AD80" s="55">
        <f t="shared" si="10"/>
        <v>-1.3083924305807277E-2</v>
      </c>
      <c r="AE80" s="55">
        <f t="shared" si="10"/>
        <v>-1.2379944433796145E-2</v>
      </c>
      <c r="AF80" s="55">
        <f t="shared" si="10"/>
        <v>-1.1708614597447542E-2</v>
      </c>
      <c r="AG80" s="55">
        <f t="shared" si="10"/>
        <v>-1.1068531618399748E-2</v>
      </c>
      <c r="AH80" s="55">
        <f t="shared" si="10"/>
        <v>-1.0458349882274903E-2</v>
      </c>
      <c r="AI80" s="55">
        <f t="shared" si="10"/>
        <v>-1.1476572806244256E-2</v>
      </c>
      <c r="AJ80" s="55">
        <f t="shared" si="10"/>
        <v>-1.0885194868453501E-2</v>
      </c>
      <c r="AK80" s="55">
        <f t="shared" si="10"/>
        <v>-1.0318530137402164E-2</v>
      </c>
      <c r="AL80" s="55">
        <f t="shared" si="10"/>
        <v>-9.7756406961965851E-3</v>
      </c>
      <c r="AM80" s="55">
        <f t="shared" si="10"/>
        <v>-9.2556222987678349E-3</v>
      </c>
      <c r="AN80" s="55">
        <f t="shared" si="10"/>
        <v>-8.7576032041334333E-3</v>
      </c>
      <c r="AO80" s="55">
        <f t="shared" si="10"/>
        <v>-8.2807430500019211E-3</v>
      </c>
      <c r="AP80" s="55">
        <f t="shared" si="10"/>
        <v>-7.8242317644174973E-3</v>
      </c>
      <c r="AQ80" s="55">
        <f t="shared" si="10"/>
        <v>-7.3872885141842972E-3</v>
      </c>
      <c r="AR80" s="55">
        <f t="shared" si="10"/>
        <v>-6.9691606888511249E-3</v>
      </c>
      <c r="AS80" s="55">
        <f t="shared" si="10"/>
        <v>-6.5691229190772155E-3</v>
      </c>
      <c r="AT80" s="55">
        <f t="shared" si="10"/>
        <v>-6.1864761282382306E-3</v>
      </c>
      <c r="AU80" s="55">
        <f t="shared" si="10"/>
        <v>-5.8205466161688575E-3</v>
      </c>
      <c r="AV80" s="55">
        <f t="shared" si="10"/>
        <v>-5.4706851739745651E-3</v>
      </c>
      <c r="AW80" s="55">
        <f t="shared" si="10"/>
        <v>-5.1362662288799562E-3</v>
      </c>
      <c r="AX80" s="55">
        <f t="shared" si="10"/>
        <v>-4.8166870181149454E-3</v>
      </c>
      <c r="AY80" s="55">
        <f t="shared" si="10"/>
        <v>-4.5113667908726826E-3</v>
      </c>
      <c r="AZ80" s="55">
        <f t="shared" si="10"/>
        <v>-4.21974603740483E-3</v>
      </c>
      <c r="BA80" s="55">
        <f t="shared" si="10"/>
        <v>-3.9412857443503306E-3</v>
      </c>
      <c r="BB80" s="55">
        <f t="shared" si="10"/>
        <v>-3.6754666754235557E-3</v>
      </c>
      <c r="BC80" s="55">
        <f t="shared" si="10"/>
        <v>-9.7637494252608351E-5</v>
      </c>
      <c r="BD80" s="55">
        <f t="shared" si="10"/>
        <v>2.9495172094834287E-18</v>
      </c>
    </row>
    <row r="81" spans="1:56" x14ac:dyDescent="0.3">
      <c r="A81" s="75"/>
      <c r="B81" s="15" t="s">
        <v>18</v>
      </c>
      <c r="C81" s="15"/>
      <c r="D81" s="14" t="s">
        <v>38</v>
      </c>
      <c r="E81" s="56">
        <f>+E80</f>
        <v>0</v>
      </c>
      <c r="F81" s="56">
        <f t="shared" ref="F81:BD81" si="11">+E81+F80</f>
        <v>0</v>
      </c>
      <c r="G81" s="56">
        <f t="shared" si="11"/>
        <v>0</v>
      </c>
      <c r="H81" s="56">
        <f t="shared" si="11"/>
        <v>0</v>
      </c>
      <c r="I81" s="56">
        <f t="shared" si="11"/>
        <v>-0.26115960504290109</v>
      </c>
      <c r="J81" s="56">
        <f t="shared" si="11"/>
        <v>-0.30404982787293311</v>
      </c>
      <c r="K81" s="56">
        <f t="shared" si="11"/>
        <v>-0.33909102642637223</v>
      </c>
      <c r="L81" s="56">
        <f t="shared" si="11"/>
        <v>-0.37244446836260592</v>
      </c>
      <c r="M81" s="56">
        <f t="shared" si="11"/>
        <v>-0.40418423008826077</v>
      </c>
      <c r="N81" s="56">
        <f t="shared" si="11"/>
        <v>-0.43438130804655317</v>
      </c>
      <c r="O81" s="56">
        <f t="shared" si="11"/>
        <v>-0.46310374231387375</v>
      </c>
      <c r="P81" s="56">
        <f t="shared" si="11"/>
        <v>-0.49041673535927616</v>
      </c>
      <c r="Q81" s="56">
        <f t="shared" si="11"/>
        <v>-0.51638276615267842</v>
      </c>
      <c r="R81" s="56">
        <f t="shared" si="11"/>
        <v>-0.54106169980054919</v>
      </c>
      <c r="S81" s="56">
        <f t="shared" si="11"/>
        <v>-0.5645108928810787</v>
      </c>
      <c r="T81" s="56">
        <f t="shared" si="11"/>
        <v>-0.58678529464431728</v>
      </c>
      <c r="U81" s="56">
        <f t="shared" si="11"/>
        <v>-0.60793754423648916</v>
      </c>
      <c r="V81" s="56">
        <f t="shared" si="11"/>
        <v>-0.6280180641016504</v>
      </c>
      <c r="W81" s="56">
        <f t="shared" si="11"/>
        <v>-0.64707514970804658</v>
      </c>
      <c r="X81" s="56">
        <f t="shared" si="11"/>
        <v>-0.66515505574093314</v>
      </c>
      <c r="Y81" s="56">
        <f t="shared" si="11"/>
        <v>-0.68230207889823347</v>
      </c>
      <c r="Z81" s="56">
        <f t="shared" si="11"/>
        <v>-0.69855863742022939</v>
      </c>
      <c r="AA81" s="56">
        <f t="shared" si="11"/>
        <v>-0.71396534747948981</v>
      </c>
      <c r="AB81" s="56">
        <f t="shared" si="11"/>
        <v>-0.72856109655244194</v>
      </c>
      <c r="AC81" s="56">
        <f t="shared" si="11"/>
        <v>-0.74238311388936973</v>
      </c>
      <c r="AD81" s="56">
        <f t="shared" si="11"/>
        <v>-0.75546703819517702</v>
      </c>
      <c r="AE81" s="56">
        <f t="shared" si="11"/>
        <v>-0.76784698262897322</v>
      </c>
      <c r="AF81" s="56">
        <f t="shared" si="11"/>
        <v>-0.77955559722642076</v>
      </c>
      <c r="AG81" s="56">
        <f t="shared" si="11"/>
        <v>-0.79062412884482047</v>
      </c>
      <c r="AH81" s="56">
        <f t="shared" si="11"/>
        <v>-0.80108247872709537</v>
      </c>
      <c r="AI81" s="56">
        <f t="shared" si="11"/>
        <v>-0.81255905153333963</v>
      </c>
      <c r="AJ81" s="56">
        <f t="shared" si="11"/>
        <v>-0.82344424640179315</v>
      </c>
      <c r="AK81" s="56">
        <f t="shared" si="11"/>
        <v>-0.83376277653919528</v>
      </c>
      <c r="AL81" s="56">
        <f t="shared" si="11"/>
        <v>-0.84353841723539191</v>
      </c>
      <c r="AM81" s="56">
        <f t="shared" si="11"/>
        <v>-0.85279403953415978</v>
      </c>
      <c r="AN81" s="56">
        <f t="shared" si="11"/>
        <v>-0.86155164273829321</v>
      </c>
      <c r="AO81" s="56">
        <f t="shared" si="11"/>
        <v>-0.86983238578829514</v>
      </c>
      <c r="AP81" s="56">
        <f t="shared" si="11"/>
        <v>-0.87765661755271263</v>
      </c>
      <c r="AQ81" s="56">
        <f t="shared" si="11"/>
        <v>-0.88504390606689687</v>
      </c>
      <c r="AR81" s="56">
        <f t="shared" si="11"/>
        <v>-0.89201306675574799</v>
      </c>
      <c r="AS81" s="56">
        <f t="shared" si="11"/>
        <v>-0.89858218967482517</v>
      </c>
      <c r="AT81" s="56">
        <f t="shared" si="11"/>
        <v>-0.90476866580306337</v>
      </c>
      <c r="AU81" s="56">
        <f t="shared" si="11"/>
        <v>-0.91058921241923219</v>
      </c>
      <c r="AV81" s="56">
        <f t="shared" si="11"/>
        <v>-0.91605989759320672</v>
      </c>
      <c r="AW81" s="56">
        <f t="shared" si="11"/>
        <v>-0.92119616382208669</v>
      </c>
      <c r="AX81" s="56">
        <f t="shared" si="11"/>
        <v>-0.92601285084020168</v>
      </c>
      <c r="AY81" s="56">
        <f t="shared" si="11"/>
        <v>-0.9305242176310744</v>
      </c>
      <c r="AZ81" s="56">
        <f t="shared" si="11"/>
        <v>-0.93474396366847923</v>
      </c>
      <c r="BA81" s="56">
        <f t="shared" si="11"/>
        <v>-0.9386852494128296</v>
      </c>
      <c r="BB81" s="56">
        <f t="shared" si="11"/>
        <v>-0.94236071608825311</v>
      </c>
      <c r="BC81" s="56">
        <f t="shared" si="11"/>
        <v>-0.94245835358250574</v>
      </c>
      <c r="BD81" s="56">
        <f t="shared" si="11"/>
        <v>-0.94245835358250574</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J92" sqref="J9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-0.48878467154630023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-0.57596224296240162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-0.63844669213024052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-0.6972263824453786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5</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5" t="s">
        <v>11</v>
      </c>
      <c r="B13" s="61" t="s">
        <v>193</v>
      </c>
      <c r="C13" s="60"/>
      <c r="D13" s="61" t="s">
        <v>38</v>
      </c>
      <c r="E13" s="62">
        <f>'Workings template'!C7/1000000</f>
        <v>0</v>
      </c>
      <c r="F13" s="62">
        <f>'Workings template'!D7/1000000</f>
        <v>0</v>
      </c>
      <c r="G13" s="62">
        <f>'Workings template'!E7/1000000</f>
        <v>0</v>
      </c>
      <c r="H13" s="62">
        <f>'Workings template'!F7/1000000</f>
        <v>0</v>
      </c>
      <c r="I13" s="62">
        <f>-'Workings template'!G6/1000000</f>
        <v>-0.74998447000000001</v>
      </c>
      <c r="J13" s="62">
        <f>-'Workings template'!H6/1000000</f>
        <v>-2.223E-2</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7"/>
      <c r="B18" s="123" t="s">
        <v>193</v>
      </c>
      <c r="C18" s="128"/>
      <c r="D18" s="124" t="s">
        <v>38</v>
      </c>
      <c r="E18" s="59">
        <f>SUM(E13:E17)</f>
        <v>0</v>
      </c>
      <c r="F18" s="59">
        <f t="shared" ref="F18:AW18" si="0">SUM(F13:F17)</f>
        <v>0</v>
      </c>
      <c r="G18" s="59">
        <f t="shared" si="0"/>
        <v>0</v>
      </c>
      <c r="H18" s="59">
        <f t="shared" si="0"/>
        <v>0</v>
      </c>
      <c r="I18" s="59">
        <f t="shared" si="0"/>
        <v>-0.74998447000000001</v>
      </c>
      <c r="J18" s="59">
        <f t="shared" si="0"/>
        <v>-2.223E-2</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8"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8"/>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-0.74998447000000001</v>
      </c>
      <c r="J26" s="59">
        <f t="shared" si="2"/>
        <v>-2.223E-2</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-0.52498912899999994</v>
      </c>
      <c r="J28" s="35">
        <f t="shared" si="3"/>
        <v>-1.5560999999999998E-2</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-0.22499534100000007</v>
      </c>
      <c r="J29" s="35">
        <f t="shared" si="4"/>
        <v>-6.6690000000000013E-3</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-1.1666425088888887E-2</v>
      </c>
      <c r="K34" s="35">
        <f>$I$28/'Fixed data'!$C$7</f>
        <v>-1.1666425088888887E-2</v>
      </c>
      <c r="L34" s="35">
        <f>$I$28/'Fixed data'!$C$7</f>
        <v>-1.1666425088888887E-2</v>
      </c>
      <c r="M34" s="35">
        <f>$I$28/'Fixed data'!$C$7</f>
        <v>-1.1666425088888887E-2</v>
      </c>
      <c r="N34" s="35">
        <f>$I$28/'Fixed data'!$C$7</f>
        <v>-1.1666425088888887E-2</v>
      </c>
      <c r="O34" s="35">
        <f>$I$28/'Fixed data'!$C$7</f>
        <v>-1.1666425088888887E-2</v>
      </c>
      <c r="P34" s="35">
        <f>$I$28/'Fixed data'!$C$7</f>
        <v>-1.1666425088888887E-2</v>
      </c>
      <c r="Q34" s="35">
        <f>$I$28/'Fixed data'!$C$7</f>
        <v>-1.1666425088888887E-2</v>
      </c>
      <c r="R34" s="35">
        <f>$I$28/'Fixed data'!$C$7</f>
        <v>-1.1666425088888887E-2</v>
      </c>
      <c r="S34" s="35">
        <f>$I$28/'Fixed data'!$C$7</f>
        <v>-1.1666425088888887E-2</v>
      </c>
      <c r="T34" s="35">
        <f>$I$28/'Fixed data'!$C$7</f>
        <v>-1.1666425088888887E-2</v>
      </c>
      <c r="U34" s="35">
        <f>$I$28/'Fixed data'!$C$7</f>
        <v>-1.1666425088888887E-2</v>
      </c>
      <c r="V34" s="35">
        <f>$I$28/'Fixed data'!$C$7</f>
        <v>-1.1666425088888887E-2</v>
      </c>
      <c r="W34" s="35">
        <f>$I$28/'Fixed data'!$C$7</f>
        <v>-1.1666425088888887E-2</v>
      </c>
      <c r="X34" s="35">
        <f>$I$28/'Fixed data'!$C$7</f>
        <v>-1.1666425088888887E-2</v>
      </c>
      <c r="Y34" s="35">
        <f>$I$28/'Fixed data'!$C$7</f>
        <v>-1.1666425088888887E-2</v>
      </c>
      <c r="Z34" s="35">
        <f>$I$28/'Fixed data'!$C$7</f>
        <v>-1.1666425088888887E-2</v>
      </c>
      <c r="AA34" s="35">
        <f>$I$28/'Fixed data'!$C$7</f>
        <v>-1.1666425088888887E-2</v>
      </c>
      <c r="AB34" s="35">
        <f>$I$28/'Fixed data'!$C$7</f>
        <v>-1.1666425088888887E-2</v>
      </c>
      <c r="AC34" s="35">
        <f>$I$28/'Fixed data'!$C$7</f>
        <v>-1.1666425088888887E-2</v>
      </c>
      <c r="AD34" s="35">
        <f>$I$28/'Fixed data'!$C$7</f>
        <v>-1.1666425088888887E-2</v>
      </c>
      <c r="AE34" s="35">
        <f>$I$28/'Fixed data'!$C$7</f>
        <v>-1.1666425088888887E-2</v>
      </c>
      <c r="AF34" s="35">
        <f>$I$28/'Fixed data'!$C$7</f>
        <v>-1.1666425088888887E-2</v>
      </c>
      <c r="AG34" s="35">
        <f>$I$28/'Fixed data'!$C$7</f>
        <v>-1.1666425088888887E-2</v>
      </c>
      <c r="AH34" s="35">
        <f>$I$28/'Fixed data'!$C$7</f>
        <v>-1.1666425088888887E-2</v>
      </c>
      <c r="AI34" s="35">
        <f>$I$28/'Fixed data'!$C$7</f>
        <v>-1.1666425088888887E-2</v>
      </c>
      <c r="AJ34" s="35">
        <f>$I$28/'Fixed data'!$C$7</f>
        <v>-1.1666425088888887E-2</v>
      </c>
      <c r="AK34" s="35">
        <f>$I$28/'Fixed data'!$C$7</f>
        <v>-1.1666425088888887E-2</v>
      </c>
      <c r="AL34" s="35">
        <f>$I$28/'Fixed data'!$C$7</f>
        <v>-1.1666425088888887E-2</v>
      </c>
      <c r="AM34" s="35">
        <f>$I$28/'Fixed data'!$C$7</f>
        <v>-1.1666425088888887E-2</v>
      </c>
      <c r="AN34" s="35">
        <f>$I$28/'Fixed data'!$C$7</f>
        <v>-1.1666425088888887E-2</v>
      </c>
      <c r="AO34" s="35">
        <f>$I$28/'Fixed data'!$C$7</f>
        <v>-1.1666425088888887E-2</v>
      </c>
      <c r="AP34" s="35">
        <f>$I$28/'Fixed data'!$C$7</f>
        <v>-1.1666425088888887E-2</v>
      </c>
      <c r="AQ34" s="35">
        <f>$I$28/'Fixed data'!$C$7</f>
        <v>-1.1666425088888887E-2</v>
      </c>
      <c r="AR34" s="35">
        <f>$I$28/'Fixed data'!$C$7</f>
        <v>-1.1666425088888887E-2</v>
      </c>
      <c r="AS34" s="35">
        <f>$I$28/'Fixed data'!$C$7</f>
        <v>-1.1666425088888887E-2</v>
      </c>
      <c r="AT34" s="35">
        <f>$I$28/'Fixed data'!$C$7</f>
        <v>-1.1666425088888887E-2</v>
      </c>
      <c r="AU34" s="35">
        <f>$I$28/'Fixed data'!$C$7</f>
        <v>-1.1666425088888887E-2</v>
      </c>
      <c r="AV34" s="35">
        <f>$I$28/'Fixed data'!$C$7</f>
        <v>-1.1666425088888887E-2</v>
      </c>
      <c r="AW34" s="35">
        <f>$I$28/'Fixed data'!$C$7</f>
        <v>-1.1666425088888887E-2</v>
      </c>
      <c r="AX34" s="35">
        <f>$I$28/'Fixed data'!$C$7</f>
        <v>-1.1666425088888887E-2</v>
      </c>
      <c r="AY34" s="35">
        <f>$I$28/'Fixed data'!$C$7</f>
        <v>-1.1666425088888887E-2</v>
      </c>
      <c r="AZ34" s="35">
        <f>$I$28/'Fixed data'!$C$7</f>
        <v>-1.1666425088888887E-2</v>
      </c>
      <c r="BA34" s="35">
        <f>$I$28/'Fixed data'!$C$7</f>
        <v>-1.1666425088888887E-2</v>
      </c>
      <c r="BB34" s="35">
        <f>$I$28/'Fixed data'!$C$7</f>
        <v>-1.1666425088888887E-2</v>
      </c>
      <c r="BC34" s="35"/>
      <c r="BD34" s="35"/>
    </row>
    <row r="35" spans="1:57" ht="16.5" hidden="1" customHeight="1" outlineLevel="1" x14ac:dyDescent="0.35">
      <c r="A35" s="114"/>
      <c r="B35" s="9" t="s">
        <v>6</v>
      </c>
      <c r="C35" s="11" t="s">
        <v>55</v>
      </c>
      <c r="D35" s="9" t="s">
        <v>38</v>
      </c>
      <c r="F35" s="35"/>
      <c r="G35" s="35"/>
      <c r="H35" s="35"/>
      <c r="I35" s="35"/>
      <c r="J35" s="35"/>
      <c r="K35" s="35">
        <f>$J$28/'Fixed data'!$C$7</f>
        <v>-3.4579999999999995E-4</v>
      </c>
      <c r="L35" s="35">
        <f>$J$28/'Fixed data'!$C$7</f>
        <v>-3.4579999999999995E-4</v>
      </c>
      <c r="M35" s="35">
        <f>$J$28/'Fixed data'!$C$7</f>
        <v>-3.4579999999999995E-4</v>
      </c>
      <c r="N35" s="35">
        <f>$J$28/'Fixed data'!$C$7</f>
        <v>-3.4579999999999995E-4</v>
      </c>
      <c r="O35" s="35">
        <f>$J$28/'Fixed data'!$C$7</f>
        <v>-3.4579999999999995E-4</v>
      </c>
      <c r="P35" s="35">
        <f>$J$28/'Fixed data'!$C$7</f>
        <v>-3.4579999999999995E-4</v>
      </c>
      <c r="Q35" s="35">
        <f>$J$28/'Fixed data'!$C$7</f>
        <v>-3.4579999999999995E-4</v>
      </c>
      <c r="R35" s="35">
        <f>$J$28/'Fixed data'!$C$7</f>
        <v>-3.4579999999999995E-4</v>
      </c>
      <c r="S35" s="35">
        <f>$J$28/'Fixed data'!$C$7</f>
        <v>-3.4579999999999995E-4</v>
      </c>
      <c r="T35" s="35">
        <f>$J$28/'Fixed data'!$C$7</f>
        <v>-3.4579999999999995E-4</v>
      </c>
      <c r="U35" s="35">
        <f>$J$28/'Fixed data'!$C$7</f>
        <v>-3.4579999999999995E-4</v>
      </c>
      <c r="V35" s="35">
        <f>$J$28/'Fixed data'!$C$7</f>
        <v>-3.4579999999999995E-4</v>
      </c>
      <c r="W35" s="35">
        <f>$J$28/'Fixed data'!$C$7</f>
        <v>-3.4579999999999995E-4</v>
      </c>
      <c r="X35" s="35">
        <f>$J$28/'Fixed data'!$C$7</f>
        <v>-3.4579999999999995E-4</v>
      </c>
      <c r="Y35" s="35">
        <f>$J$28/'Fixed data'!$C$7</f>
        <v>-3.4579999999999995E-4</v>
      </c>
      <c r="Z35" s="35">
        <f>$J$28/'Fixed data'!$C$7</f>
        <v>-3.4579999999999995E-4</v>
      </c>
      <c r="AA35" s="35">
        <f>$J$28/'Fixed data'!$C$7</f>
        <v>-3.4579999999999995E-4</v>
      </c>
      <c r="AB35" s="35">
        <f>$J$28/'Fixed data'!$C$7</f>
        <v>-3.4579999999999995E-4</v>
      </c>
      <c r="AC35" s="35">
        <f>$J$28/'Fixed data'!$C$7</f>
        <v>-3.4579999999999995E-4</v>
      </c>
      <c r="AD35" s="35">
        <f>$J$28/'Fixed data'!$C$7</f>
        <v>-3.4579999999999995E-4</v>
      </c>
      <c r="AE35" s="35">
        <f>$J$28/'Fixed data'!$C$7</f>
        <v>-3.4579999999999995E-4</v>
      </c>
      <c r="AF35" s="35">
        <f>$J$28/'Fixed data'!$C$7</f>
        <v>-3.4579999999999995E-4</v>
      </c>
      <c r="AG35" s="35">
        <f>$J$28/'Fixed data'!$C$7</f>
        <v>-3.4579999999999995E-4</v>
      </c>
      <c r="AH35" s="35">
        <f>$J$28/'Fixed data'!$C$7</f>
        <v>-3.4579999999999995E-4</v>
      </c>
      <c r="AI35" s="35">
        <f>$J$28/'Fixed data'!$C$7</f>
        <v>-3.4579999999999995E-4</v>
      </c>
      <c r="AJ35" s="35">
        <f>$J$28/'Fixed data'!$C$7</f>
        <v>-3.4579999999999995E-4</v>
      </c>
      <c r="AK35" s="35">
        <f>$J$28/'Fixed data'!$C$7</f>
        <v>-3.4579999999999995E-4</v>
      </c>
      <c r="AL35" s="35">
        <f>$J$28/'Fixed data'!$C$7</f>
        <v>-3.4579999999999995E-4</v>
      </c>
      <c r="AM35" s="35">
        <f>$J$28/'Fixed data'!$C$7</f>
        <v>-3.4579999999999995E-4</v>
      </c>
      <c r="AN35" s="35">
        <f>$J$28/'Fixed data'!$C$7</f>
        <v>-3.4579999999999995E-4</v>
      </c>
      <c r="AO35" s="35">
        <f>$J$28/'Fixed data'!$C$7</f>
        <v>-3.4579999999999995E-4</v>
      </c>
      <c r="AP35" s="35">
        <f>$J$28/'Fixed data'!$C$7</f>
        <v>-3.4579999999999995E-4</v>
      </c>
      <c r="AQ35" s="35">
        <f>$J$28/'Fixed data'!$C$7</f>
        <v>-3.4579999999999995E-4</v>
      </c>
      <c r="AR35" s="35">
        <f>$J$28/'Fixed data'!$C$7</f>
        <v>-3.4579999999999995E-4</v>
      </c>
      <c r="AS35" s="35">
        <f>$J$28/'Fixed data'!$C$7</f>
        <v>-3.4579999999999995E-4</v>
      </c>
      <c r="AT35" s="35">
        <f>$J$28/'Fixed data'!$C$7</f>
        <v>-3.4579999999999995E-4</v>
      </c>
      <c r="AU35" s="35">
        <f>$J$28/'Fixed data'!$C$7</f>
        <v>-3.4579999999999995E-4</v>
      </c>
      <c r="AV35" s="35">
        <f>$J$28/'Fixed data'!$C$7</f>
        <v>-3.4579999999999995E-4</v>
      </c>
      <c r="AW35" s="35">
        <f>$J$28/'Fixed data'!$C$7</f>
        <v>-3.4579999999999995E-4</v>
      </c>
      <c r="AX35" s="35">
        <f>$J$28/'Fixed data'!$C$7</f>
        <v>-3.4579999999999995E-4</v>
      </c>
      <c r="AY35" s="35">
        <f>$J$28/'Fixed data'!$C$7</f>
        <v>-3.4579999999999995E-4</v>
      </c>
      <c r="AZ35" s="35">
        <f>$J$28/'Fixed data'!$C$7</f>
        <v>-3.4579999999999995E-4</v>
      </c>
      <c r="BA35" s="35">
        <f>$J$28/'Fixed data'!$C$7</f>
        <v>-3.4579999999999995E-4</v>
      </c>
      <c r="BB35" s="35">
        <f>$J$28/'Fixed data'!$C$7</f>
        <v>-3.4579999999999995E-4</v>
      </c>
      <c r="BC35" s="35">
        <f>$J$28/'Fixed data'!$C$7</f>
        <v>-3.4579999999999995E-4</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-1.1666425088888887E-2</v>
      </c>
      <c r="K60" s="35">
        <f t="shared" si="5"/>
        <v>-1.2012225088888887E-2</v>
      </c>
      <c r="L60" s="35">
        <f t="shared" si="5"/>
        <v>-1.2012225088888887E-2</v>
      </c>
      <c r="M60" s="35">
        <f t="shared" si="5"/>
        <v>-1.2012225088888887E-2</v>
      </c>
      <c r="N60" s="35">
        <f t="shared" si="5"/>
        <v>-1.2012225088888887E-2</v>
      </c>
      <c r="O60" s="35">
        <f t="shared" si="5"/>
        <v>-1.2012225088888887E-2</v>
      </c>
      <c r="P60" s="35">
        <f t="shared" si="5"/>
        <v>-1.2012225088888887E-2</v>
      </c>
      <c r="Q60" s="35">
        <f t="shared" si="5"/>
        <v>-1.2012225088888887E-2</v>
      </c>
      <c r="R60" s="35">
        <f t="shared" si="5"/>
        <v>-1.2012225088888887E-2</v>
      </c>
      <c r="S60" s="35">
        <f t="shared" si="5"/>
        <v>-1.2012225088888887E-2</v>
      </c>
      <c r="T60" s="35">
        <f t="shared" si="5"/>
        <v>-1.2012225088888887E-2</v>
      </c>
      <c r="U60" s="35">
        <f t="shared" si="5"/>
        <v>-1.2012225088888887E-2</v>
      </c>
      <c r="V60" s="35">
        <f t="shared" si="5"/>
        <v>-1.2012225088888887E-2</v>
      </c>
      <c r="W60" s="35">
        <f t="shared" si="5"/>
        <v>-1.2012225088888887E-2</v>
      </c>
      <c r="X60" s="35">
        <f t="shared" si="5"/>
        <v>-1.2012225088888887E-2</v>
      </c>
      <c r="Y60" s="35">
        <f t="shared" si="5"/>
        <v>-1.2012225088888887E-2</v>
      </c>
      <c r="Z60" s="35">
        <f t="shared" si="5"/>
        <v>-1.2012225088888887E-2</v>
      </c>
      <c r="AA60" s="35">
        <f t="shared" si="5"/>
        <v>-1.2012225088888887E-2</v>
      </c>
      <c r="AB60" s="35">
        <f t="shared" si="5"/>
        <v>-1.2012225088888887E-2</v>
      </c>
      <c r="AC60" s="35">
        <f t="shared" si="5"/>
        <v>-1.2012225088888887E-2</v>
      </c>
      <c r="AD60" s="35">
        <f t="shared" si="5"/>
        <v>-1.2012225088888887E-2</v>
      </c>
      <c r="AE60" s="35">
        <f t="shared" si="5"/>
        <v>-1.2012225088888887E-2</v>
      </c>
      <c r="AF60" s="35">
        <f t="shared" si="5"/>
        <v>-1.2012225088888887E-2</v>
      </c>
      <c r="AG60" s="35">
        <f t="shared" si="5"/>
        <v>-1.2012225088888887E-2</v>
      </c>
      <c r="AH60" s="35">
        <f t="shared" si="5"/>
        <v>-1.2012225088888887E-2</v>
      </c>
      <c r="AI60" s="35">
        <f t="shared" si="5"/>
        <v>-1.2012225088888887E-2</v>
      </c>
      <c r="AJ60" s="35">
        <f t="shared" si="5"/>
        <v>-1.2012225088888887E-2</v>
      </c>
      <c r="AK60" s="35">
        <f t="shared" si="5"/>
        <v>-1.2012225088888887E-2</v>
      </c>
      <c r="AL60" s="35">
        <f t="shared" si="5"/>
        <v>-1.2012225088888887E-2</v>
      </c>
      <c r="AM60" s="35">
        <f t="shared" si="5"/>
        <v>-1.2012225088888887E-2</v>
      </c>
      <c r="AN60" s="35">
        <f t="shared" si="5"/>
        <v>-1.2012225088888887E-2</v>
      </c>
      <c r="AO60" s="35">
        <f t="shared" si="5"/>
        <v>-1.2012225088888887E-2</v>
      </c>
      <c r="AP60" s="35">
        <f t="shared" si="5"/>
        <v>-1.2012225088888887E-2</v>
      </c>
      <c r="AQ60" s="35">
        <f t="shared" si="5"/>
        <v>-1.2012225088888887E-2</v>
      </c>
      <c r="AR60" s="35">
        <f t="shared" si="5"/>
        <v>-1.2012225088888887E-2</v>
      </c>
      <c r="AS60" s="35">
        <f t="shared" si="5"/>
        <v>-1.2012225088888887E-2</v>
      </c>
      <c r="AT60" s="35">
        <f t="shared" si="5"/>
        <v>-1.2012225088888887E-2</v>
      </c>
      <c r="AU60" s="35">
        <f t="shared" si="5"/>
        <v>-1.2012225088888887E-2</v>
      </c>
      <c r="AV60" s="35">
        <f t="shared" si="5"/>
        <v>-1.2012225088888887E-2</v>
      </c>
      <c r="AW60" s="35">
        <f t="shared" si="5"/>
        <v>-1.2012225088888887E-2</v>
      </c>
      <c r="AX60" s="35">
        <f t="shared" si="5"/>
        <v>-1.2012225088888887E-2</v>
      </c>
      <c r="AY60" s="35">
        <f t="shared" si="5"/>
        <v>-1.2012225088888887E-2</v>
      </c>
      <c r="AZ60" s="35">
        <f t="shared" si="5"/>
        <v>-1.2012225088888887E-2</v>
      </c>
      <c r="BA60" s="35">
        <f t="shared" si="5"/>
        <v>-1.2012225088888887E-2</v>
      </c>
      <c r="BB60" s="35">
        <f t="shared" si="5"/>
        <v>-1.2012225088888887E-2</v>
      </c>
      <c r="BC60" s="35">
        <f t="shared" si="5"/>
        <v>-3.4579999999999995E-4</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-0.52498912899999994</v>
      </c>
      <c r="K61" s="35">
        <f t="shared" si="6"/>
        <v>-0.52888370391111106</v>
      </c>
      <c r="L61" s="35">
        <f t="shared" si="6"/>
        <v>-0.51687147882222217</v>
      </c>
      <c r="M61" s="35">
        <f t="shared" si="6"/>
        <v>-0.50485925373333329</v>
      </c>
      <c r="N61" s="35">
        <f t="shared" si="6"/>
        <v>-0.49284702864444441</v>
      </c>
      <c r="O61" s="35">
        <f t="shared" si="6"/>
        <v>-0.48083480355555552</v>
      </c>
      <c r="P61" s="35">
        <f t="shared" si="6"/>
        <v>-0.46882257846666664</v>
      </c>
      <c r="Q61" s="35">
        <f t="shared" si="6"/>
        <v>-0.45681035337777776</v>
      </c>
      <c r="R61" s="35">
        <f t="shared" si="6"/>
        <v>-0.44479812828888887</v>
      </c>
      <c r="S61" s="35">
        <f t="shared" si="6"/>
        <v>-0.43278590319999999</v>
      </c>
      <c r="T61" s="35">
        <f t="shared" si="6"/>
        <v>-0.4207736781111111</v>
      </c>
      <c r="U61" s="35">
        <f t="shared" si="6"/>
        <v>-0.40876145302222222</v>
      </c>
      <c r="V61" s="35">
        <f t="shared" si="6"/>
        <v>-0.39674922793333334</v>
      </c>
      <c r="W61" s="35">
        <f t="shared" si="6"/>
        <v>-0.38473700284444445</v>
      </c>
      <c r="X61" s="35">
        <f t="shared" si="6"/>
        <v>-0.37272477775555557</v>
      </c>
      <c r="Y61" s="35">
        <f t="shared" si="6"/>
        <v>-0.36071255266666669</v>
      </c>
      <c r="Z61" s="35">
        <f t="shared" si="6"/>
        <v>-0.3487003275777778</v>
      </c>
      <c r="AA61" s="35">
        <f t="shared" si="6"/>
        <v>-0.33668810248888892</v>
      </c>
      <c r="AB61" s="35">
        <f t="shared" si="6"/>
        <v>-0.32467587740000003</v>
      </c>
      <c r="AC61" s="35">
        <f t="shared" si="6"/>
        <v>-0.31266365231111115</v>
      </c>
      <c r="AD61" s="35">
        <f t="shared" si="6"/>
        <v>-0.30065142722222227</v>
      </c>
      <c r="AE61" s="35">
        <f t="shared" si="6"/>
        <v>-0.28863920213333338</v>
      </c>
      <c r="AF61" s="35">
        <f t="shared" si="6"/>
        <v>-0.2766269770444445</v>
      </c>
      <c r="AG61" s="35">
        <f t="shared" si="6"/>
        <v>-0.26461475195555562</v>
      </c>
      <c r="AH61" s="35">
        <f t="shared" si="6"/>
        <v>-0.25260252686666673</v>
      </c>
      <c r="AI61" s="35">
        <f t="shared" si="6"/>
        <v>-0.24059030177777785</v>
      </c>
      <c r="AJ61" s="35">
        <f t="shared" si="6"/>
        <v>-0.22857807668888896</v>
      </c>
      <c r="AK61" s="35">
        <f t="shared" si="6"/>
        <v>-0.21656585160000008</v>
      </c>
      <c r="AL61" s="35">
        <f t="shared" si="6"/>
        <v>-0.2045536265111112</v>
      </c>
      <c r="AM61" s="35">
        <f t="shared" si="6"/>
        <v>-0.19254140142222231</v>
      </c>
      <c r="AN61" s="35">
        <f t="shared" si="6"/>
        <v>-0.18052917633333343</v>
      </c>
      <c r="AO61" s="35">
        <f t="shared" si="6"/>
        <v>-0.16851695124444455</v>
      </c>
      <c r="AP61" s="35">
        <f t="shared" si="6"/>
        <v>-0.15650472615555566</v>
      </c>
      <c r="AQ61" s="35">
        <f t="shared" si="6"/>
        <v>-0.14449250106666678</v>
      </c>
      <c r="AR61" s="35">
        <f t="shared" si="6"/>
        <v>-0.13248027597777789</v>
      </c>
      <c r="AS61" s="35">
        <f t="shared" si="6"/>
        <v>-0.12046805088888901</v>
      </c>
      <c r="AT61" s="35">
        <f t="shared" si="6"/>
        <v>-0.10845582580000013</v>
      </c>
      <c r="AU61" s="35">
        <f t="shared" si="6"/>
        <v>-9.6443600711111244E-2</v>
      </c>
      <c r="AV61" s="35">
        <f t="shared" si="6"/>
        <v>-8.443137562222236E-2</v>
      </c>
      <c r="AW61" s="35">
        <f t="shared" si="6"/>
        <v>-7.2419150533333476E-2</v>
      </c>
      <c r="AX61" s="35">
        <f t="shared" si="6"/>
        <v>-6.0406925444444592E-2</v>
      </c>
      <c r="AY61" s="35">
        <f t="shared" si="6"/>
        <v>-4.8394700355555709E-2</v>
      </c>
      <c r="AZ61" s="35">
        <f t="shared" si="6"/>
        <v>-3.6382475266666825E-2</v>
      </c>
      <c r="BA61" s="35">
        <f t="shared" si="6"/>
        <v>-2.4370250177777938E-2</v>
      </c>
      <c r="BB61" s="35">
        <f t="shared" si="6"/>
        <v>-1.2358025088889051E-2</v>
      </c>
      <c r="BC61" s="35">
        <f t="shared" si="6"/>
        <v>-3.4580000000016334E-4</v>
      </c>
      <c r="BD61" s="35">
        <f t="shared" si="6"/>
        <v>-1.6338926739356552E-16</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-0.52498912899999994</v>
      </c>
      <c r="J62" s="35">
        <f t="shared" si="7"/>
        <v>-0.52888370391111106</v>
      </c>
      <c r="K62" s="35">
        <f t="shared" si="7"/>
        <v>-0.51687147882222217</v>
      </c>
      <c r="L62" s="35">
        <f t="shared" si="7"/>
        <v>-0.50485925373333329</v>
      </c>
      <c r="M62" s="35">
        <f t="shared" si="7"/>
        <v>-0.49284702864444441</v>
      </c>
      <c r="N62" s="35">
        <f t="shared" si="7"/>
        <v>-0.48083480355555552</v>
      </c>
      <c r="O62" s="35">
        <f t="shared" si="7"/>
        <v>-0.46882257846666664</v>
      </c>
      <c r="P62" s="35">
        <f t="shared" si="7"/>
        <v>-0.45681035337777776</v>
      </c>
      <c r="Q62" s="35">
        <f t="shared" si="7"/>
        <v>-0.44479812828888887</v>
      </c>
      <c r="R62" s="35">
        <f t="shared" si="7"/>
        <v>-0.43278590319999999</v>
      </c>
      <c r="S62" s="35">
        <f t="shared" si="7"/>
        <v>-0.4207736781111111</v>
      </c>
      <c r="T62" s="35">
        <f t="shared" si="7"/>
        <v>-0.40876145302222222</v>
      </c>
      <c r="U62" s="35">
        <f t="shared" si="7"/>
        <v>-0.39674922793333334</v>
      </c>
      <c r="V62" s="35">
        <f t="shared" si="7"/>
        <v>-0.38473700284444445</v>
      </c>
      <c r="W62" s="35">
        <f t="shared" si="7"/>
        <v>-0.37272477775555557</v>
      </c>
      <c r="X62" s="35">
        <f t="shared" si="7"/>
        <v>-0.36071255266666669</v>
      </c>
      <c r="Y62" s="35">
        <f t="shared" si="7"/>
        <v>-0.3487003275777778</v>
      </c>
      <c r="Z62" s="35">
        <f t="shared" si="7"/>
        <v>-0.33668810248888892</v>
      </c>
      <c r="AA62" s="35">
        <f t="shared" si="7"/>
        <v>-0.32467587740000003</v>
      </c>
      <c r="AB62" s="35">
        <f t="shared" si="7"/>
        <v>-0.31266365231111115</v>
      </c>
      <c r="AC62" s="35">
        <f t="shared" si="7"/>
        <v>-0.30065142722222227</v>
      </c>
      <c r="AD62" s="35">
        <f t="shared" si="7"/>
        <v>-0.28863920213333338</v>
      </c>
      <c r="AE62" s="35">
        <f t="shared" si="7"/>
        <v>-0.2766269770444445</v>
      </c>
      <c r="AF62" s="35">
        <f t="shared" si="7"/>
        <v>-0.26461475195555562</v>
      </c>
      <c r="AG62" s="35">
        <f t="shared" si="7"/>
        <v>-0.25260252686666673</v>
      </c>
      <c r="AH62" s="35">
        <f t="shared" si="7"/>
        <v>-0.24059030177777785</v>
      </c>
      <c r="AI62" s="35">
        <f t="shared" si="7"/>
        <v>-0.22857807668888896</v>
      </c>
      <c r="AJ62" s="35">
        <f t="shared" si="7"/>
        <v>-0.21656585160000008</v>
      </c>
      <c r="AK62" s="35">
        <f t="shared" si="7"/>
        <v>-0.2045536265111112</v>
      </c>
      <c r="AL62" s="35">
        <f t="shared" si="7"/>
        <v>-0.19254140142222231</v>
      </c>
      <c r="AM62" s="35">
        <f t="shared" si="7"/>
        <v>-0.18052917633333343</v>
      </c>
      <c r="AN62" s="35">
        <f t="shared" si="7"/>
        <v>-0.16851695124444455</v>
      </c>
      <c r="AO62" s="35">
        <f t="shared" si="7"/>
        <v>-0.15650472615555566</v>
      </c>
      <c r="AP62" s="35">
        <f t="shared" si="7"/>
        <v>-0.14449250106666678</v>
      </c>
      <c r="AQ62" s="35">
        <f t="shared" si="7"/>
        <v>-0.13248027597777789</v>
      </c>
      <c r="AR62" s="35">
        <f t="shared" si="7"/>
        <v>-0.12046805088888901</v>
      </c>
      <c r="AS62" s="35">
        <f t="shared" si="7"/>
        <v>-0.10845582580000013</v>
      </c>
      <c r="AT62" s="35">
        <f t="shared" si="7"/>
        <v>-9.6443600711111244E-2</v>
      </c>
      <c r="AU62" s="35">
        <f t="shared" si="7"/>
        <v>-8.443137562222236E-2</v>
      </c>
      <c r="AV62" s="35">
        <f t="shared" si="7"/>
        <v>-7.2419150533333476E-2</v>
      </c>
      <c r="AW62" s="35">
        <f t="shared" si="7"/>
        <v>-6.0406925444444592E-2</v>
      </c>
      <c r="AX62" s="35">
        <f t="shared" si="7"/>
        <v>-4.8394700355555709E-2</v>
      </c>
      <c r="AY62" s="35">
        <f t="shared" si="7"/>
        <v>-3.6382475266666825E-2</v>
      </c>
      <c r="AZ62" s="35">
        <f t="shared" si="7"/>
        <v>-2.4370250177777938E-2</v>
      </c>
      <c r="BA62" s="35">
        <f t="shared" si="7"/>
        <v>-1.2358025088889051E-2</v>
      </c>
      <c r="BB62" s="35">
        <f t="shared" si="7"/>
        <v>-3.4580000000016334E-4</v>
      </c>
      <c r="BC62" s="35">
        <f t="shared" si="7"/>
        <v>-1.6338926739356552E-16</v>
      </c>
      <c r="BD62" s="35">
        <f t="shared" si="7"/>
        <v>-1.6338926739356552E-16</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-1.1024771709E-2</v>
      </c>
      <c r="J63" s="35">
        <f>AVERAGE(J61:J62)*'Fixed data'!$C$3</f>
        <v>-2.213132949113333E-2</v>
      </c>
      <c r="K63" s="35">
        <f>AVERAGE(K61:K62)*'Fixed data'!$C$3</f>
        <v>-2.1960858837399996E-2</v>
      </c>
      <c r="L63" s="35">
        <f>AVERAGE(L61:L62)*'Fixed data'!$C$3</f>
        <v>-2.145634538366667E-2</v>
      </c>
      <c r="M63" s="35">
        <f>AVERAGE(M61:M62)*'Fixed data'!$C$3</f>
        <v>-2.0951831929933332E-2</v>
      </c>
      <c r="N63" s="35">
        <f>AVERAGE(N61:N62)*'Fixed data'!$C$3</f>
        <v>-2.0447318476199999E-2</v>
      </c>
      <c r="O63" s="35">
        <f>AVERAGE(O61:O62)*'Fixed data'!$C$3</f>
        <v>-1.9942805022466668E-2</v>
      </c>
      <c r="P63" s="35">
        <f>AVERAGE(P61:P62)*'Fixed data'!$C$3</f>
        <v>-1.9438291568733335E-2</v>
      </c>
      <c r="Q63" s="35">
        <f>AVERAGE(Q61:Q62)*'Fixed data'!$C$3</f>
        <v>-1.8933778115000001E-2</v>
      </c>
      <c r="R63" s="35">
        <f>AVERAGE(R61:R62)*'Fixed data'!$C$3</f>
        <v>-1.8429264661266667E-2</v>
      </c>
      <c r="S63" s="35">
        <f>AVERAGE(S61:S62)*'Fixed data'!$C$3</f>
        <v>-1.7924751207533333E-2</v>
      </c>
      <c r="T63" s="35">
        <f>AVERAGE(T61:T62)*'Fixed data'!$C$3</f>
        <v>-1.74202377538E-2</v>
      </c>
      <c r="U63" s="35">
        <f>AVERAGE(U61:U62)*'Fixed data'!$C$3</f>
        <v>-1.6915724300066669E-2</v>
      </c>
      <c r="V63" s="35">
        <f>AVERAGE(V61:V62)*'Fixed data'!$C$3</f>
        <v>-1.6411210846333336E-2</v>
      </c>
      <c r="W63" s="35">
        <f>AVERAGE(W61:W62)*'Fixed data'!$C$3</f>
        <v>-1.5906697392600002E-2</v>
      </c>
      <c r="X63" s="35">
        <f>AVERAGE(X61:X62)*'Fixed data'!$C$3</f>
        <v>-1.5402183938866668E-2</v>
      </c>
      <c r="Y63" s="35">
        <f>AVERAGE(Y61:Y62)*'Fixed data'!$C$3</f>
        <v>-1.4897670485133335E-2</v>
      </c>
      <c r="Z63" s="35">
        <f>AVERAGE(Z61:Z62)*'Fixed data'!$C$3</f>
        <v>-1.4393157031400003E-2</v>
      </c>
      <c r="AA63" s="35">
        <f>AVERAGE(AA61:AA62)*'Fixed data'!$C$3</f>
        <v>-1.3888643577666669E-2</v>
      </c>
      <c r="AB63" s="35">
        <f>AVERAGE(AB61:AB62)*'Fixed data'!$C$3</f>
        <v>-1.3384130123933335E-2</v>
      </c>
      <c r="AC63" s="35">
        <f>AVERAGE(AC61:AC62)*'Fixed data'!$C$3</f>
        <v>-1.2879616670200003E-2</v>
      </c>
      <c r="AD63" s="35">
        <f>AVERAGE(AD61:AD62)*'Fixed data'!$C$3</f>
        <v>-1.2375103216466669E-2</v>
      </c>
      <c r="AE63" s="35">
        <f>AVERAGE(AE61:AE62)*'Fixed data'!$C$3</f>
        <v>-1.1870589762733336E-2</v>
      </c>
      <c r="AF63" s="35">
        <f>AVERAGE(AF61:AF62)*'Fixed data'!$C$3</f>
        <v>-1.1366076309000004E-2</v>
      </c>
      <c r="AG63" s="35">
        <f>AVERAGE(AG61:AG62)*'Fixed data'!$C$3</f>
        <v>-1.086156285526667E-2</v>
      </c>
      <c r="AH63" s="35">
        <f>AVERAGE(AH61:AH62)*'Fixed data'!$C$3</f>
        <v>-1.0357049401533336E-2</v>
      </c>
      <c r="AI63" s="35">
        <f>AVERAGE(AI61:AI62)*'Fixed data'!$C$3</f>
        <v>-9.8525359478000042E-3</v>
      </c>
      <c r="AJ63" s="35">
        <f>AVERAGE(AJ61:AJ62)*'Fixed data'!$C$3</f>
        <v>-9.3480224940666705E-3</v>
      </c>
      <c r="AK63" s="35">
        <f>AVERAGE(AK61:AK62)*'Fixed data'!$C$3</f>
        <v>-8.8435090403333368E-3</v>
      </c>
      <c r="AL63" s="35">
        <f>AVERAGE(AL61:AL62)*'Fixed data'!$C$3</f>
        <v>-8.3389955866000048E-3</v>
      </c>
      <c r="AM63" s="35">
        <f>AVERAGE(AM61:AM62)*'Fixed data'!$C$3</f>
        <v>-7.834482132866671E-3</v>
      </c>
      <c r="AN63" s="35">
        <f>AVERAGE(AN61:AN62)*'Fixed data'!$C$3</f>
        <v>-7.3299686791333382E-3</v>
      </c>
      <c r="AO63" s="35">
        <f>AVERAGE(AO61:AO62)*'Fixed data'!$C$3</f>
        <v>-6.8254552254000045E-3</v>
      </c>
      <c r="AP63" s="35">
        <f>AVERAGE(AP61:AP62)*'Fixed data'!$C$3</f>
        <v>-6.3209417716666716E-3</v>
      </c>
      <c r="AQ63" s="35">
        <f>AVERAGE(AQ61:AQ62)*'Fixed data'!$C$3</f>
        <v>-5.8164283179333387E-3</v>
      </c>
      <c r="AR63" s="35">
        <f>AVERAGE(AR61:AR62)*'Fixed data'!$C$3</f>
        <v>-5.311914864200005E-3</v>
      </c>
      <c r="AS63" s="35">
        <f>AVERAGE(AS61:AS62)*'Fixed data'!$C$3</f>
        <v>-4.8074014104666721E-3</v>
      </c>
      <c r="AT63" s="35">
        <f>AVERAGE(AT61:AT62)*'Fixed data'!$C$3</f>
        <v>-4.3028879567333393E-3</v>
      </c>
      <c r="AU63" s="35">
        <f>AVERAGE(AU61:AU62)*'Fixed data'!$C$3</f>
        <v>-3.798374503000006E-3</v>
      </c>
      <c r="AV63" s="35">
        <f>AVERAGE(AV61:AV62)*'Fixed data'!$C$3</f>
        <v>-3.2938610492666727E-3</v>
      </c>
      <c r="AW63" s="35">
        <f>AVERAGE(AW61:AW62)*'Fixed data'!$C$3</f>
        <v>-2.7893475955333394E-3</v>
      </c>
      <c r="AX63" s="35">
        <f>AVERAGE(AX61:AX62)*'Fixed data'!$C$3</f>
        <v>-2.2848341418000065E-3</v>
      </c>
      <c r="AY63" s="35">
        <f>AVERAGE(AY61:AY62)*'Fixed data'!$C$3</f>
        <v>-1.7803206880666732E-3</v>
      </c>
      <c r="AZ63" s="35">
        <f>AVERAGE(AZ61:AZ62)*'Fixed data'!$C$3</f>
        <v>-1.2758072343333402E-3</v>
      </c>
      <c r="BA63" s="35">
        <f>AVERAGE(BA61:BA62)*'Fixed data'!$C$3</f>
        <v>-7.7129378060000677E-4</v>
      </c>
      <c r="BB63" s="35">
        <f>AVERAGE(BB61:BB62)*'Fixed data'!$C$3</f>
        <v>-2.6678032686667353E-4</v>
      </c>
      <c r="BC63" s="35">
        <f>AVERAGE(BC61:BC62)*'Fixed data'!$C$3</f>
        <v>-7.2618000000068615E-6</v>
      </c>
      <c r="BD63" s="35">
        <f>AVERAGE(BD61:BD62)*'Fixed data'!$C$3</f>
        <v>-6.8623492305297522E-18</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-0.23602011270900008</v>
      </c>
      <c r="J64" s="53">
        <f t="shared" si="8"/>
        <v>-4.0466754580022218E-2</v>
      </c>
      <c r="K64" s="53">
        <f t="shared" si="8"/>
        <v>-3.397308392628888E-2</v>
      </c>
      <c r="L64" s="53">
        <f t="shared" si="8"/>
        <v>-3.3468570472555553E-2</v>
      </c>
      <c r="M64" s="53">
        <f t="shared" si="8"/>
        <v>-3.296405701882222E-2</v>
      </c>
      <c r="N64" s="53">
        <f t="shared" si="8"/>
        <v>-3.2459543565088886E-2</v>
      </c>
      <c r="O64" s="53">
        <f t="shared" si="8"/>
        <v>-3.1955030111355559E-2</v>
      </c>
      <c r="P64" s="53">
        <f t="shared" si="8"/>
        <v>-3.1450516657622218E-2</v>
      </c>
      <c r="Q64" s="53">
        <f t="shared" si="8"/>
        <v>-3.0946003203888888E-2</v>
      </c>
      <c r="R64" s="53">
        <f t="shared" si="8"/>
        <v>-3.0441489750155554E-2</v>
      </c>
      <c r="S64" s="53">
        <f t="shared" si="8"/>
        <v>-2.9936976296422221E-2</v>
      </c>
      <c r="T64" s="53">
        <f t="shared" si="8"/>
        <v>-2.9432462842688887E-2</v>
      </c>
      <c r="U64" s="53">
        <f t="shared" si="8"/>
        <v>-2.8927949388955557E-2</v>
      </c>
      <c r="V64" s="53">
        <f t="shared" si="8"/>
        <v>-2.8423435935222223E-2</v>
      </c>
      <c r="W64" s="53">
        <f t="shared" si="8"/>
        <v>-2.7918922481488889E-2</v>
      </c>
      <c r="X64" s="53">
        <f t="shared" si="8"/>
        <v>-2.7414409027755555E-2</v>
      </c>
      <c r="Y64" s="53">
        <f t="shared" si="8"/>
        <v>-2.6909895574022222E-2</v>
      </c>
      <c r="Z64" s="53">
        <f t="shared" si="8"/>
        <v>-2.6405382120288888E-2</v>
      </c>
      <c r="AA64" s="53">
        <f t="shared" si="8"/>
        <v>-2.5900868666555554E-2</v>
      </c>
      <c r="AB64" s="53">
        <f t="shared" si="8"/>
        <v>-2.5396355212822221E-2</v>
      </c>
      <c r="AC64" s="53">
        <f t="shared" si="8"/>
        <v>-2.489184175908889E-2</v>
      </c>
      <c r="AD64" s="53">
        <f t="shared" si="8"/>
        <v>-2.4387328305355557E-2</v>
      </c>
      <c r="AE64" s="53">
        <f t="shared" si="8"/>
        <v>-2.3882814851622223E-2</v>
      </c>
      <c r="AF64" s="53">
        <f t="shared" si="8"/>
        <v>-2.3378301397888893E-2</v>
      </c>
      <c r="AG64" s="53">
        <f t="shared" si="8"/>
        <v>-2.2873787944155559E-2</v>
      </c>
      <c r="AH64" s="53">
        <f t="shared" si="8"/>
        <v>-2.2369274490422225E-2</v>
      </c>
      <c r="AI64" s="53">
        <f t="shared" si="8"/>
        <v>-2.1864761036688891E-2</v>
      </c>
      <c r="AJ64" s="53">
        <f t="shared" si="8"/>
        <v>-2.1360247582955558E-2</v>
      </c>
      <c r="AK64" s="53">
        <f t="shared" si="8"/>
        <v>-2.0855734129222224E-2</v>
      </c>
      <c r="AL64" s="53">
        <f t="shared" si="8"/>
        <v>-2.035122067548889E-2</v>
      </c>
      <c r="AM64" s="53">
        <f t="shared" si="8"/>
        <v>-1.9846707221755557E-2</v>
      </c>
      <c r="AN64" s="53">
        <f t="shared" si="8"/>
        <v>-1.9342193768022226E-2</v>
      </c>
      <c r="AO64" s="53">
        <f t="shared" si="8"/>
        <v>-1.8837680314288893E-2</v>
      </c>
      <c r="AP64" s="53">
        <f t="shared" si="8"/>
        <v>-1.8333166860555559E-2</v>
      </c>
      <c r="AQ64" s="53">
        <f t="shared" si="8"/>
        <v>-1.7828653406822225E-2</v>
      </c>
      <c r="AR64" s="53">
        <f t="shared" si="8"/>
        <v>-1.7324139953088891E-2</v>
      </c>
      <c r="AS64" s="53">
        <f t="shared" si="8"/>
        <v>-1.6819626499355561E-2</v>
      </c>
      <c r="AT64" s="53">
        <f t="shared" si="8"/>
        <v>-1.6315113045622227E-2</v>
      </c>
      <c r="AU64" s="53">
        <f t="shared" si="8"/>
        <v>-1.5810599591888894E-2</v>
      </c>
      <c r="AV64" s="53">
        <f t="shared" si="8"/>
        <v>-1.530608613815556E-2</v>
      </c>
      <c r="AW64" s="53">
        <f t="shared" si="8"/>
        <v>-1.4801572684422226E-2</v>
      </c>
      <c r="AX64" s="53">
        <f t="shared" si="8"/>
        <v>-1.4297059230688894E-2</v>
      </c>
      <c r="AY64" s="53">
        <f t="shared" si="8"/>
        <v>-1.379254577695556E-2</v>
      </c>
      <c r="AZ64" s="53">
        <f t="shared" si="8"/>
        <v>-1.3288032323222227E-2</v>
      </c>
      <c r="BA64" s="53">
        <f t="shared" si="8"/>
        <v>-1.2783518869488895E-2</v>
      </c>
      <c r="BB64" s="53">
        <f t="shared" si="8"/>
        <v>-1.2279005415755561E-2</v>
      </c>
      <c r="BC64" s="53">
        <f t="shared" si="8"/>
        <v>-3.5306180000000683E-4</v>
      </c>
      <c r="BD64" s="53">
        <f t="shared" si="8"/>
        <v>-6.8623492305297522E-18</v>
      </c>
    </row>
    <row r="65" spans="1:56" ht="12.75" customHeight="1" x14ac:dyDescent="0.3">
      <c r="A65" s="18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199</v>
      </c>
      <c r="D69" s="9" t="s">
        <v>38</v>
      </c>
      <c r="E69" s="35">
        <f>E90*'Fixed data'!H$5/1000000</f>
        <v>0</v>
      </c>
      <c r="F69" s="35">
        <f>F90*'Fixed data'!I$5/1000000</f>
        <v>0</v>
      </c>
      <c r="G69" s="35">
        <f>G90*'Fixed data'!J$5/1000000</f>
        <v>0</v>
      </c>
      <c r="H69" s="35">
        <f>H90*'Fixed data'!K$5/1000000</f>
        <v>0</v>
      </c>
      <c r="I69" s="35">
        <f>I90*'Fixed data'!L$5/1000000</f>
        <v>2.0455471810200646E-2</v>
      </c>
      <c r="J69" s="35">
        <f>J90*'Fixed data'!M$5/1000000</f>
        <v>9.9474156182561418E-4</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97</v>
      </c>
      <c r="C76" s="13"/>
      <c r="D76" s="13" t="s">
        <v>38</v>
      </c>
      <c r="E76" s="53">
        <f>SUM(E65:E75)</f>
        <v>0</v>
      </c>
      <c r="F76" s="53">
        <f t="shared" ref="F76:BD76" si="9">SUM(F65:F75)</f>
        <v>0</v>
      </c>
      <c r="G76" s="53">
        <f t="shared" si="9"/>
        <v>0</v>
      </c>
      <c r="H76" s="53">
        <f t="shared" si="9"/>
        <v>0</v>
      </c>
      <c r="I76" s="53">
        <f t="shared" si="9"/>
        <v>2.0455471810200646E-2</v>
      </c>
      <c r="J76" s="53">
        <f t="shared" si="9"/>
        <v>9.9474156182561418E-4</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-0.21556464089879945</v>
      </c>
      <c r="J77" s="54">
        <f>IF('Fixed data'!$G$19=FALSE,J64+J76,J64)</f>
        <v>-3.9472013018196604E-2</v>
      </c>
      <c r="K77" s="54">
        <f>IF('Fixed data'!$G$19=FALSE,K64+K76,K64)</f>
        <v>-3.397308392628888E-2</v>
      </c>
      <c r="L77" s="54">
        <f>IF('Fixed data'!$G$19=FALSE,L64+L76,L64)</f>
        <v>-3.3468570472555553E-2</v>
      </c>
      <c r="M77" s="54">
        <f>IF('Fixed data'!$G$19=FALSE,M64+M76,M64)</f>
        <v>-3.296405701882222E-2</v>
      </c>
      <c r="N77" s="54">
        <f>IF('Fixed data'!$G$19=FALSE,N64+N76,N64)</f>
        <v>-3.2459543565088886E-2</v>
      </c>
      <c r="O77" s="54">
        <f>IF('Fixed data'!$G$19=FALSE,O64+O76,O64)</f>
        <v>-3.1955030111355559E-2</v>
      </c>
      <c r="P77" s="54">
        <f>IF('Fixed data'!$G$19=FALSE,P64+P76,P64)</f>
        <v>-3.1450516657622218E-2</v>
      </c>
      <c r="Q77" s="54">
        <f>IF('Fixed data'!$G$19=FALSE,Q64+Q76,Q64)</f>
        <v>-3.0946003203888888E-2</v>
      </c>
      <c r="R77" s="54">
        <f>IF('Fixed data'!$G$19=FALSE,R64+R76,R64)</f>
        <v>-3.0441489750155554E-2</v>
      </c>
      <c r="S77" s="54">
        <f>IF('Fixed data'!$G$19=FALSE,S64+S76,S64)</f>
        <v>-2.9936976296422221E-2</v>
      </c>
      <c r="T77" s="54">
        <f>IF('Fixed data'!$G$19=FALSE,T64+T76,T64)</f>
        <v>-2.9432462842688887E-2</v>
      </c>
      <c r="U77" s="54">
        <f>IF('Fixed data'!$G$19=FALSE,U64+U76,U64)</f>
        <v>-2.8927949388955557E-2</v>
      </c>
      <c r="V77" s="54">
        <f>IF('Fixed data'!$G$19=FALSE,V64+V76,V64)</f>
        <v>-2.8423435935222223E-2</v>
      </c>
      <c r="W77" s="54">
        <f>IF('Fixed data'!$G$19=FALSE,W64+W76,W64)</f>
        <v>-2.7918922481488889E-2</v>
      </c>
      <c r="X77" s="54">
        <f>IF('Fixed data'!$G$19=FALSE,X64+X76,X64)</f>
        <v>-2.7414409027755555E-2</v>
      </c>
      <c r="Y77" s="54">
        <f>IF('Fixed data'!$G$19=FALSE,Y64+Y76,Y64)</f>
        <v>-2.6909895574022222E-2</v>
      </c>
      <c r="Z77" s="54">
        <f>IF('Fixed data'!$G$19=FALSE,Z64+Z76,Z64)</f>
        <v>-2.6405382120288888E-2</v>
      </c>
      <c r="AA77" s="54">
        <f>IF('Fixed data'!$G$19=FALSE,AA64+AA76,AA64)</f>
        <v>-2.5900868666555554E-2</v>
      </c>
      <c r="AB77" s="54">
        <f>IF('Fixed data'!$G$19=FALSE,AB64+AB76,AB64)</f>
        <v>-2.5396355212822221E-2</v>
      </c>
      <c r="AC77" s="54">
        <f>IF('Fixed data'!$G$19=FALSE,AC64+AC76,AC64)</f>
        <v>-2.489184175908889E-2</v>
      </c>
      <c r="AD77" s="54">
        <f>IF('Fixed data'!$G$19=FALSE,AD64+AD76,AD64)</f>
        <v>-2.4387328305355557E-2</v>
      </c>
      <c r="AE77" s="54">
        <f>IF('Fixed data'!$G$19=FALSE,AE64+AE76,AE64)</f>
        <v>-2.3882814851622223E-2</v>
      </c>
      <c r="AF77" s="54">
        <f>IF('Fixed data'!$G$19=FALSE,AF64+AF76,AF64)</f>
        <v>-2.3378301397888893E-2</v>
      </c>
      <c r="AG77" s="54">
        <f>IF('Fixed data'!$G$19=FALSE,AG64+AG76,AG64)</f>
        <v>-2.2873787944155559E-2</v>
      </c>
      <c r="AH77" s="54">
        <f>IF('Fixed data'!$G$19=FALSE,AH64+AH76,AH64)</f>
        <v>-2.2369274490422225E-2</v>
      </c>
      <c r="AI77" s="54">
        <f>IF('Fixed data'!$G$19=FALSE,AI64+AI76,AI64)</f>
        <v>-2.1864761036688891E-2</v>
      </c>
      <c r="AJ77" s="54">
        <f>IF('Fixed data'!$G$19=FALSE,AJ64+AJ76,AJ64)</f>
        <v>-2.1360247582955558E-2</v>
      </c>
      <c r="AK77" s="54">
        <f>IF('Fixed data'!$G$19=FALSE,AK64+AK76,AK64)</f>
        <v>-2.0855734129222224E-2</v>
      </c>
      <c r="AL77" s="54">
        <f>IF('Fixed data'!$G$19=FALSE,AL64+AL76,AL64)</f>
        <v>-2.035122067548889E-2</v>
      </c>
      <c r="AM77" s="54">
        <f>IF('Fixed data'!$G$19=FALSE,AM64+AM76,AM64)</f>
        <v>-1.9846707221755557E-2</v>
      </c>
      <c r="AN77" s="54">
        <f>IF('Fixed data'!$G$19=FALSE,AN64+AN76,AN64)</f>
        <v>-1.9342193768022226E-2</v>
      </c>
      <c r="AO77" s="54">
        <f>IF('Fixed data'!$G$19=FALSE,AO64+AO76,AO64)</f>
        <v>-1.8837680314288893E-2</v>
      </c>
      <c r="AP77" s="54">
        <f>IF('Fixed data'!$G$19=FALSE,AP64+AP76,AP64)</f>
        <v>-1.8333166860555559E-2</v>
      </c>
      <c r="AQ77" s="54">
        <f>IF('Fixed data'!$G$19=FALSE,AQ64+AQ76,AQ64)</f>
        <v>-1.7828653406822225E-2</v>
      </c>
      <c r="AR77" s="54">
        <f>IF('Fixed data'!$G$19=FALSE,AR64+AR76,AR64)</f>
        <v>-1.7324139953088891E-2</v>
      </c>
      <c r="AS77" s="54">
        <f>IF('Fixed data'!$G$19=FALSE,AS64+AS76,AS64)</f>
        <v>-1.6819626499355561E-2</v>
      </c>
      <c r="AT77" s="54">
        <f>IF('Fixed data'!$G$19=FALSE,AT64+AT76,AT64)</f>
        <v>-1.6315113045622227E-2</v>
      </c>
      <c r="AU77" s="54">
        <f>IF('Fixed data'!$G$19=FALSE,AU64+AU76,AU64)</f>
        <v>-1.5810599591888894E-2</v>
      </c>
      <c r="AV77" s="54">
        <f>IF('Fixed data'!$G$19=FALSE,AV64+AV76,AV64)</f>
        <v>-1.530608613815556E-2</v>
      </c>
      <c r="AW77" s="54">
        <f>IF('Fixed data'!$G$19=FALSE,AW64+AW76,AW64)</f>
        <v>-1.4801572684422226E-2</v>
      </c>
      <c r="AX77" s="54">
        <f>IF('Fixed data'!$G$19=FALSE,AX64+AX76,AX64)</f>
        <v>-1.4297059230688894E-2</v>
      </c>
      <c r="AY77" s="54">
        <f>IF('Fixed data'!$G$19=FALSE,AY64+AY76,AY64)</f>
        <v>-1.379254577695556E-2</v>
      </c>
      <c r="AZ77" s="54">
        <f>IF('Fixed data'!$G$19=FALSE,AZ64+AZ76,AZ64)</f>
        <v>-1.3288032323222227E-2</v>
      </c>
      <c r="BA77" s="54">
        <f>IF('Fixed data'!$G$19=FALSE,BA64+BA76,BA64)</f>
        <v>-1.2783518869488895E-2</v>
      </c>
      <c r="BB77" s="54">
        <f>IF('Fixed data'!$G$19=FALSE,BB64+BB76,BB64)</f>
        <v>-1.2279005415755561E-2</v>
      </c>
      <c r="BC77" s="54">
        <f>IF('Fixed data'!$G$19=FALSE,BC64+BC76,BC64)</f>
        <v>-3.5306180000000683E-4</v>
      </c>
      <c r="BD77" s="54">
        <f>IF('Fixed data'!$G$19=FALSE,BD64+BD76,BD64)</f>
        <v>-6.8623492305297522E-18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-0.18149964336028271</v>
      </c>
      <c r="J80" s="55">
        <f t="shared" si="10"/>
        <v>-3.2110508022426945E-2</v>
      </c>
      <c r="K80" s="55">
        <f t="shared" si="10"/>
        <v>-2.6702536872615812E-2</v>
      </c>
      <c r="L80" s="55">
        <f t="shared" si="10"/>
        <v>-2.5416419186896664E-2</v>
      </c>
      <c r="M80" s="55">
        <f t="shared" si="10"/>
        <v>-2.4186749603734299E-2</v>
      </c>
      <c r="N80" s="55">
        <f t="shared" si="10"/>
        <v>-2.3011181117723482E-2</v>
      </c>
      <c r="O80" s="55">
        <f t="shared" si="10"/>
        <v>-2.1887460906862062E-2</v>
      </c>
      <c r="P80" s="55">
        <f t="shared" si="10"/>
        <v>-2.0813426646578422E-2</v>
      </c>
      <c r="Q80" s="55">
        <f t="shared" si="10"/>
        <v>-1.9787002965348355E-2</v>
      </c>
      <c r="R80" s="55">
        <f t="shared" si="10"/>
        <v>-1.880619803654009E-2</v>
      </c>
      <c r="S80" s="55">
        <f t="shared" si="10"/>
        <v>-1.7869100301327583E-2</v>
      </c>
      <c r="T80" s="55">
        <f t="shared" si="10"/>
        <v>-1.6973875317704501E-2</v>
      </c>
      <c r="U80" s="55">
        <f t="shared" si="10"/>
        <v>-1.6118762730818206E-2</v>
      </c>
      <c r="V80" s="55">
        <f t="shared" si="10"/>
        <v>-1.5302073360021646E-2</v>
      </c>
      <c r="W80" s="55">
        <f t="shared" si="10"/>
        <v>-1.4522186398213821E-2</v>
      </c>
      <c r="X80" s="55">
        <f t="shared" si="10"/>
        <v>-1.3777546719205546E-2</v>
      </c>
      <c r="Y80" s="55">
        <f t="shared" si="10"/>
        <v>-1.306666228900713E-2</v>
      </c>
      <c r="Z80" s="55">
        <f t="shared" si="10"/>
        <v>-1.2388101677088576E-2</v>
      </c>
      <c r="AA80" s="55">
        <f t="shared" si="10"/>
        <v>-1.1740491663811265E-2</v>
      </c>
      <c r="AB80" s="55">
        <f t="shared" si="10"/>
        <v>-1.11225149403727E-2</v>
      </c>
      <c r="AC80" s="55">
        <f t="shared" si="10"/>
        <v>-1.0532907897743447E-2</v>
      </c>
      <c r="AD80" s="55">
        <f t="shared" si="10"/>
        <v>-9.9704585012077122E-3</v>
      </c>
      <c r="AE80" s="55">
        <f t="shared" si="10"/>
        <v>-9.4340042472463945E-3</v>
      </c>
      <c r="AF80" s="55">
        <f t="shared" si="10"/>
        <v>-8.9224301996240988E-3</v>
      </c>
      <c r="AG80" s="55">
        <f t="shared" si="10"/>
        <v>-8.4346671016597725E-3</v>
      </c>
      <c r="AH80" s="55">
        <f t="shared" si="10"/>
        <v>-7.9696895617742576E-3</v>
      </c>
      <c r="AI80" s="55">
        <f t="shared" si="10"/>
        <v>-8.7456233466942871E-3</v>
      </c>
      <c r="AJ80" s="55">
        <f t="shared" si="10"/>
        <v>-8.2949751947962516E-3</v>
      </c>
      <c r="AK80" s="55">
        <f t="shared" si="10"/>
        <v>-7.8631591616419912E-3</v>
      </c>
      <c r="AL80" s="55">
        <f t="shared" si="10"/>
        <v>-7.4494605317996536E-3</v>
      </c>
      <c r="AM80" s="55">
        <f t="shared" si="10"/>
        <v>-7.0531902477757487E-3</v>
      </c>
      <c r="AN80" s="55">
        <f t="shared" si="10"/>
        <v>-6.6736840216970418E-3</v>
      </c>
      <c r="AO80" s="55">
        <f t="shared" si="10"/>
        <v>-6.3103014769725308E-3</v>
      </c>
      <c r="AP80" s="55">
        <f t="shared" si="10"/>
        <v>-5.9624253189427571E-3</v>
      </c>
      <c r="AQ80" s="55">
        <f t="shared" si="10"/>
        <v>-5.629460533555986E-3</v>
      </c>
      <c r="AR80" s="55">
        <f t="shared" si="10"/>
        <v>-5.3108336131422167E-3</v>
      </c>
      <c r="AS80" s="55">
        <f t="shared" si="10"/>
        <v>-5.0059918083862568E-3</v>
      </c>
      <c r="AT80" s="55">
        <f t="shared" si="10"/>
        <v>-4.7144024056305694E-3</v>
      </c>
      <c r="AU80" s="55">
        <f t="shared" si="10"/>
        <v>-4.4355520286669028E-3</v>
      </c>
      <c r="AV80" s="55">
        <f t="shared" si="10"/>
        <v>-4.1689459642032713E-3</v>
      </c>
      <c r="AW80" s="55">
        <f t="shared" si="10"/>
        <v>-3.9141075102194691E-3</v>
      </c>
      <c r="AX80" s="55">
        <f t="shared" si="10"/>
        <v>-3.6705773464500296E-3</v>
      </c>
      <c r="AY80" s="55">
        <f t="shared" si="10"/>
        <v>-3.4379129262584514E-3</v>
      </c>
      <c r="AZ80" s="55">
        <f t="shared" si="10"/>
        <v>-3.2156878891906686E-3</v>
      </c>
      <c r="BA80" s="55">
        <f t="shared" si="10"/>
        <v>-3.0034914935190187E-3</v>
      </c>
      <c r="BB80" s="55">
        <f t="shared" si="10"/>
        <v>-2.8009280681105747E-3</v>
      </c>
      <c r="BC80" s="55">
        <f t="shared" si="10"/>
        <v>-7.8190190469238562E-5</v>
      </c>
      <c r="BD80" s="55">
        <f t="shared" si="10"/>
        <v>-1.4754929243789301E-18</v>
      </c>
    </row>
    <row r="81" spans="1:56" x14ac:dyDescent="0.3">
      <c r="A81" s="75"/>
      <c r="B81" s="15" t="s">
        <v>18</v>
      </c>
      <c r="C81" s="15"/>
      <c r="D81" s="14" t="s">
        <v>38</v>
      </c>
      <c r="E81" s="56">
        <f>+E80</f>
        <v>0</v>
      </c>
      <c r="F81" s="56">
        <f t="shared" ref="F81:BD81" si="11">+E81+F80</f>
        <v>0</v>
      </c>
      <c r="G81" s="56">
        <f t="shared" si="11"/>
        <v>0</v>
      </c>
      <c r="H81" s="56">
        <f t="shared" si="11"/>
        <v>0</v>
      </c>
      <c r="I81" s="56">
        <f t="shared" si="11"/>
        <v>-0.18149964336028271</v>
      </c>
      <c r="J81" s="56">
        <f t="shared" si="11"/>
        <v>-0.21361015138270967</v>
      </c>
      <c r="K81" s="56">
        <f t="shared" si="11"/>
        <v>-0.24031268825532548</v>
      </c>
      <c r="L81" s="56">
        <f t="shared" si="11"/>
        <v>-0.26572910744222217</v>
      </c>
      <c r="M81" s="56">
        <f t="shared" si="11"/>
        <v>-0.28991585704595646</v>
      </c>
      <c r="N81" s="56">
        <f t="shared" si="11"/>
        <v>-0.31292703816367995</v>
      </c>
      <c r="O81" s="56">
        <f t="shared" si="11"/>
        <v>-0.334814499070542</v>
      </c>
      <c r="P81" s="56">
        <f t="shared" si="11"/>
        <v>-0.35562792571712043</v>
      </c>
      <c r="Q81" s="56">
        <f t="shared" si="11"/>
        <v>-0.37541492868246878</v>
      </c>
      <c r="R81" s="56">
        <f t="shared" si="11"/>
        <v>-0.39422112671900889</v>
      </c>
      <c r="S81" s="56">
        <f t="shared" si="11"/>
        <v>-0.41209022702033649</v>
      </c>
      <c r="T81" s="56">
        <f t="shared" si="11"/>
        <v>-0.42906410233804099</v>
      </c>
      <c r="U81" s="56">
        <f t="shared" si="11"/>
        <v>-0.44518286506885918</v>
      </c>
      <c r="V81" s="56">
        <f t="shared" si="11"/>
        <v>-0.46048493842888083</v>
      </c>
      <c r="W81" s="56">
        <f t="shared" si="11"/>
        <v>-0.47500712482709467</v>
      </c>
      <c r="X81" s="56">
        <f t="shared" si="11"/>
        <v>-0.48878467154630023</v>
      </c>
      <c r="Y81" s="56">
        <f t="shared" si="11"/>
        <v>-0.50185133383530733</v>
      </c>
      <c r="Z81" s="56">
        <f t="shared" si="11"/>
        <v>-0.51423943551239593</v>
      </c>
      <c r="AA81" s="56">
        <f t="shared" si="11"/>
        <v>-0.52597992717620723</v>
      </c>
      <c r="AB81" s="56">
        <f t="shared" si="11"/>
        <v>-0.53710244211657998</v>
      </c>
      <c r="AC81" s="56">
        <f t="shared" si="11"/>
        <v>-0.5476353500143234</v>
      </c>
      <c r="AD81" s="56">
        <f t="shared" si="11"/>
        <v>-0.5576058085155311</v>
      </c>
      <c r="AE81" s="56">
        <f t="shared" si="11"/>
        <v>-0.56703981276277748</v>
      </c>
      <c r="AF81" s="56">
        <f t="shared" si="11"/>
        <v>-0.57596224296240162</v>
      </c>
      <c r="AG81" s="56">
        <f t="shared" si="11"/>
        <v>-0.58439691006406136</v>
      </c>
      <c r="AH81" s="56">
        <f t="shared" si="11"/>
        <v>-0.5923665996258356</v>
      </c>
      <c r="AI81" s="56">
        <f t="shared" si="11"/>
        <v>-0.60111222297252986</v>
      </c>
      <c r="AJ81" s="56">
        <f t="shared" si="11"/>
        <v>-0.60940719816732614</v>
      </c>
      <c r="AK81" s="56">
        <f t="shared" si="11"/>
        <v>-0.61727035732896818</v>
      </c>
      <c r="AL81" s="56">
        <f t="shared" si="11"/>
        <v>-0.6247198178607678</v>
      </c>
      <c r="AM81" s="56">
        <f t="shared" si="11"/>
        <v>-0.63177300810854353</v>
      </c>
      <c r="AN81" s="56">
        <f t="shared" si="11"/>
        <v>-0.63844669213024052</v>
      </c>
      <c r="AO81" s="56">
        <f t="shared" si="11"/>
        <v>-0.64475699360721306</v>
      </c>
      <c r="AP81" s="56">
        <f t="shared" si="11"/>
        <v>-0.65071941892615581</v>
      </c>
      <c r="AQ81" s="56">
        <f t="shared" si="11"/>
        <v>-0.65634887945971176</v>
      </c>
      <c r="AR81" s="56">
        <f t="shared" si="11"/>
        <v>-0.66165971307285398</v>
      </c>
      <c r="AS81" s="56">
        <f t="shared" si="11"/>
        <v>-0.66666570488124022</v>
      </c>
      <c r="AT81" s="56">
        <f t="shared" si="11"/>
        <v>-0.67138010728687081</v>
      </c>
      <c r="AU81" s="56">
        <f t="shared" si="11"/>
        <v>-0.67581565931553766</v>
      </c>
      <c r="AV81" s="56">
        <f t="shared" si="11"/>
        <v>-0.67998460527974092</v>
      </c>
      <c r="AW81" s="56">
        <f t="shared" si="11"/>
        <v>-0.68389871278996039</v>
      </c>
      <c r="AX81" s="56">
        <f t="shared" si="11"/>
        <v>-0.68756929013641044</v>
      </c>
      <c r="AY81" s="56">
        <f t="shared" si="11"/>
        <v>-0.69100720306266894</v>
      </c>
      <c r="AZ81" s="56">
        <f t="shared" si="11"/>
        <v>-0.69422289095185963</v>
      </c>
      <c r="BA81" s="56">
        <f t="shared" si="11"/>
        <v>-0.6972263824453786</v>
      </c>
      <c r="BB81" s="56">
        <f t="shared" si="11"/>
        <v>-0.70002731051348921</v>
      </c>
      <c r="BC81" s="56">
        <f t="shared" si="11"/>
        <v>-0.70010550070395849</v>
      </c>
      <c r="BD81" s="56">
        <f t="shared" si="11"/>
        <v>-0.70010550070395849</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326</v>
      </c>
      <c r="D90" s="4" t="s">
        <v>86</v>
      </c>
      <c r="E90" s="38">
        <f>'Workings template'!C8*'Fixed data'!H12</f>
        <v>0</v>
      </c>
      <c r="F90" s="38">
        <f>'Workings template'!D8*'Fixed data'!I12</f>
        <v>0</v>
      </c>
      <c r="G90" s="38">
        <f>'Workings template'!E8*'Fixed data'!J12</f>
        <v>0</v>
      </c>
      <c r="H90" s="38">
        <f>'Workings template'!F8*'Fixed data'!K12</f>
        <v>0</v>
      </c>
      <c r="I90" s="38">
        <f>'Workings template'!G9</f>
        <v>2214.491704040001</v>
      </c>
      <c r="J90" s="38">
        <f>'Workings template'!H9</f>
        <v>60.337373530500024</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2"/>
  <sheetViews>
    <sheetView tabSelected="1" workbookViewId="0">
      <selection activeCell="I16" sqref="I16"/>
    </sheetView>
  </sheetViews>
  <sheetFormatPr defaultRowHeight="15" x14ac:dyDescent="0.25"/>
  <cols>
    <col min="1" max="1" width="5.85546875" customWidth="1"/>
    <col min="2" max="2" width="64.85546875" customWidth="1"/>
    <col min="3" max="4" width="10.5703125" bestFit="1" customWidth="1"/>
    <col min="5" max="6" width="11.85546875" bestFit="1" customWidth="1"/>
    <col min="7" max="7" width="12.28515625" customWidth="1"/>
  </cols>
  <sheetData>
    <row r="1" spans="1:14" ht="15.75" customHeight="1" x14ac:dyDescent="0.3">
      <c r="A1" s="1" t="s">
        <v>299</v>
      </c>
    </row>
    <row r="2" spans="1:14" x14ac:dyDescent="0.25">
      <c r="A2" t="s">
        <v>75</v>
      </c>
    </row>
    <row r="4" spans="1:14" x14ac:dyDescent="0.25">
      <c r="C4" s="139" t="s">
        <v>253</v>
      </c>
      <c r="D4" s="139" t="s">
        <v>254</v>
      </c>
      <c r="E4" s="139" t="s">
        <v>255</v>
      </c>
      <c r="F4" s="139" t="s">
        <v>256</v>
      </c>
      <c r="G4" s="139" t="s">
        <v>257</v>
      </c>
      <c r="H4" s="139" t="s">
        <v>343</v>
      </c>
      <c r="I4" s="139" t="s">
        <v>259</v>
      </c>
      <c r="J4" s="139" t="s">
        <v>260</v>
      </c>
      <c r="K4" s="140"/>
      <c r="L4" s="140"/>
      <c r="M4" s="140"/>
      <c r="N4" s="140"/>
    </row>
    <row r="5" spans="1:14" x14ac:dyDescent="0.25">
      <c r="B5" t="s">
        <v>349</v>
      </c>
      <c r="C5" s="143"/>
      <c r="D5" s="143"/>
      <c r="E5" s="143"/>
      <c r="F5" s="144"/>
      <c r="G5" s="141">
        <v>985623.40799999994</v>
      </c>
      <c r="H5" s="184">
        <v>27759</v>
      </c>
      <c r="I5">
        <v>0</v>
      </c>
      <c r="J5">
        <v>0</v>
      </c>
    </row>
    <row r="6" spans="1:14" x14ac:dyDescent="0.25">
      <c r="B6" t="s">
        <v>351</v>
      </c>
      <c r="C6" s="145"/>
      <c r="D6" s="145"/>
      <c r="E6" s="145"/>
      <c r="F6" s="144"/>
      <c r="G6" s="141">
        <v>749984.47</v>
      </c>
      <c r="H6" s="184">
        <v>22230</v>
      </c>
      <c r="I6">
        <v>0</v>
      </c>
      <c r="J6">
        <v>0</v>
      </c>
    </row>
    <row r="7" spans="1:14" x14ac:dyDescent="0.25">
      <c r="B7" t="s">
        <v>342</v>
      </c>
      <c r="C7" s="145"/>
      <c r="D7" s="145"/>
      <c r="E7" s="145"/>
      <c r="F7" s="145"/>
      <c r="G7" s="141">
        <f>G5-G6</f>
        <v>235638.93799999997</v>
      </c>
      <c r="H7" s="141">
        <f>H5-H6</f>
        <v>5529</v>
      </c>
      <c r="I7">
        <v>0</v>
      </c>
      <c r="J7">
        <v>0</v>
      </c>
    </row>
    <row r="8" spans="1:14" x14ac:dyDescent="0.25">
      <c r="B8" t="s">
        <v>344</v>
      </c>
      <c r="C8" s="146"/>
      <c r="D8" s="146"/>
      <c r="E8" s="146"/>
      <c r="F8" s="146"/>
      <c r="G8" s="142">
        <v>4977.8960000000006</v>
      </c>
      <c r="H8" s="185">
        <v>140.19900000000001</v>
      </c>
      <c r="I8">
        <v>0</v>
      </c>
      <c r="J8">
        <v>0</v>
      </c>
    </row>
    <row r="9" spans="1:14" x14ac:dyDescent="0.25">
      <c r="B9" t="s">
        <v>350</v>
      </c>
      <c r="C9" s="146"/>
      <c r="D9" s="146"/>
      <c r="E9" s="146"/>
      <c r="F9" s="146"/>
      <c r="G9" s="142">
        <f>G8*'Fixed data'!L12</f>
        <v>2214.491704040001</v>
      </c>
      <c r="H9" s="142">
        <f>H8*'Fixed data'!M12</f>
        <v>60.337373530500024</v>
      </c>
      <c r="I9">
        <v>0</v>
      </c>
      <c r="J9">
        <v>0</v>
      </c>
    </row>
    <row r="10" spans="1:14" x14ac:dyDescent="0.25">
      <c r="G10" t="s">
        <v>352</v>
      </c>
    </row>
    <row r="11" spans="1:14" x14ac:dyDescent="0.25">
      <c r="G11" t="s">
        <v>360</v>
      </c>
    </row>
    <row r="12" spans="1:14" x14ac:dyDescent="0.25">
      <c r="H12" t="s">
        <v>361</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4"/>
  <sheetViews>
    <sheetView workbookViewId="0">
      <selection activeCell="M7" sqref="M7"/>
    </sheetView>
  </sheetViews>
  <sheetFormatPr defaultRowHeight="15" x14ac:dyDescent="0.25"/>
  <cols>
    <col min="2" max="2" width="28.7109375" customWidth="1"/>
    <col min="3" max="3" width="33.85546875" bestFit="1" customWidth="1"/>
  </cols>
  <sheetData>
    <row r="1" spans="2:4" x14ac:dyDescent="0.25">
      <c r="C1" t="s">
        <v>345</v>
      </c>
      <c r="D1" t="s">
        <v>346</v>
      </c>
    </row>
    <row r="2" spans="2:4" x14ac:dyDescent="0.25">
      <c r="B2" t="s">
        <v>355</v>
      </c>
      <c r="C2" t="s">
        <v>347</v>
      </c>
      <c r="D2" t="s">
        <v>356</v>
      </c>
    </row>
    <row r="3" spans="2:4" x14ac:dyDescent="0.25">
      <c r="B3" t="s">
        <v>357</v>
      </c>
      <c r="C3" t="s">
        <v>347</v>
      </c>
      <c r="D3" t="s">
        <v>358</v>
      </c>
    </row>
    <row r="4" spans="2:4" x14ac:dyDescent="0.25">
      <c r="B4" t="s">
        <v>344</v>
      </c>
      <c r="C4" t="s">
        <v>347</v>
      </c>
      <c r="D4" t="s">
        <v>359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0BA0A552-E748-4C39-B660-DF6EDAD236A0}"/>
</file>

<file path=customXml/itemProps4.xml><?xml version="1.0" encoding="utf-8"?>
<ds:datastoreItem xmlns:ds="http://schemas.openxmlformats.org/officeDocument/2006/customXml" ds:itemID="{D59107C5-B401-4A16-BB12-3D243B9D13F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efb98dbe-6680-48eb-ac67-85b3a61e7855"/>
    <ds:schemaRef ds:uri="http://schemas.microsoft.com/sharepoint/v3/fields"/>
    <ds:schemaRef ds:uri="eecedeb9-13b3-4e62-b003-046c92e1668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Islay CMZ CBA</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2021-05-24T13:45:48Z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