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Docs to upload\SSES\Thermal Cameras\"/>
    </mc:Choice>
  </mc:AlternateContent>
  <xr:revisionPtr revIDLastSave="0" documentId="13_ncr:1_{EB1B5974-CFB5-45A6-B39D-FD5F5324E0D1}" xr6:coauthVersionLast="36" xr6:coauthVersionMax="36" xr10:uidLastSave="{00000000-0000-0000-0000-000000000000}"/>
  <bookViews>
    <workbookView xWindow="-15" yWindow="-15" windowWidth="10245" windowHeight="8190" tabRatio="779" firstSheet="1" activeTab="5" xr2:uid="{00000000-000D-0000-FFFF-FFFF00000000}"/>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7" i="33" l="1"/>
  <c r="H67" i="33"/>
  <c r="G68" i="33"/>
  <c r="H68" i="33"/>
  <c r="H88" i="33" l="1"/>
  <c r="H89" i="33"/>
  <c r="H13" i="33"/>
  <c r="F16" i="27"/>
  <c r="E16" i="27"/>
  <c r="G13" i="34" l="1"/>
  <c r="G89" i="33"/>
  <c r="G88" i="33"/>
  <c r="G13" i="33"/>
  <c r="C29" i="29"/>
  <c r="C28" i="29"/>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c r="BC25" i="34"/>
  <c r="BC26" i="34"/>
  <c r="BB25" i="34"/>
  <c r="BB26" i="34"/>
  <c r="BA25" i="34"/>
  <c r="BA26" i="34"/>
  <c r="AZ25" i="34"/>
  <c r="AZ26" i="34"/>
  <c r="AY25" i="34"/>
  <c r="AY26" i="34"/>
  <c r="AX25" i="34"/>
  <c r="AX26" i="34"/>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c r="BC25" i="33"/>
  <c r="BC26" i="33"/>
  <c r="BB25" i="33"/>
  <c r="BB26" i="33"/>
  <c r="BA25" i="33"/>
  <c r="BA26" i="33"/>
  <c r="AZ25" i="33"/>
  <c r="AZ26" i="33"/>
  <c r="AY25" i="33"/>
  <c r="AY26" i="33"/>
  <c r="AX25" i="33"/>
  <c r="AX26" i="33"/>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c r="J5" i="20"/>
  <c r="G69" i="33"/>
  <c r="K5" i="20"/>
  <c r="L5" i="20"/>
  <c r="I69" i="33"/>
  <c r="M5" i="20"/>
  <c r="J69" i="34"/>
  <c r="N5" i="20"/>
  <c r="K69" i="34"/>
  <c r="O5" i="20"/>
  <c r="P5" i="20"/>
  <c r="Q5" i="20"/>
  <c r="N69" i="33"/>
  <c r="R5" i="20"/>
  <c r="S5" i="20"/>
  <c r="P69" i="33"/>
  <c r="T5" i="20"/>
  <c r="U5" i="20"/>
  <c r="R69" i="34"/>
  <c r="V5" i="20"/>
  <c r="S69" i="34"/>
  <c r="W5" i="20"/>
  <c r="X5" i="20"/>
  <c r="U69" i="33"/>
  <c r="Y5" i="20"/>
  <c r="V69" i="34"/>
  <c r="Z5" i="20"/>
  <c r="W69" i="34"/>
  <c r="AA5" i="20"/>
  <c r="AB5" i="20"/>
  <c r="AC5" i="20"/>
  <c r="Z69" i="33"/>
  <c r="AD5" i="20"/>
  <c r="AE5" i="20"/>
  <c r="AF5" i="20"/>
  <c r="AG5" i="20"/>
  <c r="AD69" i="34"/>
  <c r="AH5" i="20"/>
  <c r="AE69" i="34"/>
  <c r="AI5" i="20"/>
  <c r="AF69" i="33"/>
  <c r="AJ5" i="20"/>
  <c r="AG69" i="33"/>
  <c r="AK5" i="20"/>
  <c r="AL5" i="20"/>
  <c r="AI69" i="34"/>
  <c r="AM5" i="20"/>
  <c r="AN5" i="20"/>
  <c r="AO5" i="20"/>
  <c r="AP5" i="20"/>
  <c r="AM69" i="33"/>
  <c r="AQ5" i="20"/>
  <c r="AR5" i="20"/>
  <c r="AS5" i="20"/>
  <c r="AP69" i="34"/>
  <c r="AT5" i="20"/>
  <c r="AQ69" i="34"/>
  <c r="AU5" i="20"/>
  <c r="AR69" i="34"/>
  <c r="AV5" i="20"/>
  <c r="AS69" i="33"/>
  <c r="AW5" i="20"/>
  <c r="AX5" i="20"/>
  <c r="AY5" i="20"/>
  <c r="AZ5" i="20"/>
  <c r="BA5" i="20"/>
  <c r="AX69" i="33"/>
  <c r="BB5" i="20"/>
  <c r="BC5" i="20"/>
  <c r="BD5" i="20"/>
  <c r="BE5" i="20"/>
  <c r="BB69" i="34"/>
  <c r="BF5" i="20"/>
  <c r="BC69" i="34"/>
  <c r="BG5" i="20"/>
  <c r="BD69" i="34"/>
  <c r="H5" i="20"/>
  <c r="G11" i="20"/>
  <c r="G10" i="20"/>
  <c r="BB71" i="33"/>
  <c r="G9" i="20"/>
  <c r="G8" i="20"/>
  <c r="G7" i="20"/>
  <c r="G6" i="20"/>
  <c r="BB65" i="33"/>
  <c r="AP12" i="20"/>
  <c r="D34" i="20"/>
  <c r="J65" i="33"/>
  <c r="S69" i="33"/>
  <c r="F71" i="33"/>
  <c r="J26" i="33"/>
  <c r="J28" i="33"/>
  <c r="J29" i="33"/>
  <c r="P26" i="33"/>
  <c r="R26" i="33"/>
  <c r="R28" i="33"/>
  <c r="AB26" i="33"/>
  <c r="AB28" i="33"/>
  <c r="AB29" i="33"/>
  <c r="AH26" i="33"/>
  <c r="AH28" i="33"/>
  <c r="AN26" i="33"/>
  <c r="AN28" i="33"/>
  <c r="AP26" i="33"/>
  <c r="AP28" i="33"/>
  <c r="O26" i="33"/>
  <c r="O28" i="33"/>
  <c r="AE26" i="33"/>
  <c r="AT65" i="33"/>
  <c r="I26" i="34"/>
  <c r="I28" i="34"/>
  <c r="K26" i="34"/>
  <c r="S26" i="34"/>
  <c r="S28" i="34"/>
  <c r="S29" i="34"/>
  <c r="Y26" i="34"/>
  <c r="Y28" i="34"/>
  <c r="Y29" i="34"/>
  <c r="AA26" i="34"/>
  <c r="AA28" i="34"/>
  <c r="AG26" i="34"/>
  <c r="AG28" i="34"/>
  <c r="AI26" i="34"/>
  <c r="AI28" i="34"/>
  <c r="AQ26" i="34"/>
  <c r="AW26" i="34"/>
  <c r="AW28" i="34"/>
  <c r="AM26" i="33"/>
  <c r="AM28" i="33"/>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c r="G30" i="33"/>
  <c r="I26" i="33"/>
  <c r="I28" i="33"/>
  <c r="Q26" i="33"/>
  <c r="Q28" i="33"/>
  <c r="AT42" i="33"/>
  <c r="U26" i="33"/>
  <c r="U28" i="33"/>
  <c r="U29" i="33"/>
  <c r="AC26" i="33"/>
  <c r="AC28" i="33"/>
  <c r="AV54" i="33"/>
  <c r="AG26" i="33"/>
  <c r="AO26" i="33"/>
  <c r="AO28" i="33"/>
  <c r="AS26" i="33"/>
  <c r="AS28" i="33"/>
  <c r="AS29" i="33"/>
  <c r="AU26" i="33"/>
  <c r="AU28" i="33"/>
  <c r="AU29" i="33"/>
  <c r="AW26" i="33"/>
  <c r="AW28" i="33"/>
  <c r="AW29" i="33"/>
  <c r="N26" i="33"/>
  <c r="N28" i="33"/>
  <c r="AX39" i="33"/>
  <c r="X26" i="33"/>
  <c r="X28" i="33"/>
  <c r="AO49" i="33"/>
  <c r="AL26" i="33"/>
  <c r="AL28" i="33"/>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c r="F29" i="34"/>
  <c r="H26" i="34"/>
  <c r="H28" i="34"/>
  <c r="AY33" i="34" s="1"/>
  <c r="AY60" i="34" s="1"/>
  <c r="P26" i="34"/>
  <c r="R26" i="34"/>
  <c r="R28" i="34"/>
  <c r="R29" i="34"/>
  <c r="T26" i="34"/>
  <c r="T28" i="34"/>
  <c r="T29" i="34"/>
  <c r="E67" i="34"/>
  <c r="Q67" i="34"/>
  <c r="AC67" i="34"/>
  <c r="AO67" i="34"/>
  <c r="BA67" i="34"/>
  <c r="X71" i="34"/>
  <c r="AD26" i="34"/>
  <c r="AD28" i="34"/>
  <c r="AF26" i="34"/>
  <c r="AP26" i="34"/>
  <c r="AR26" i="34"/>
  <c r="AR28" i="34"/>
  <c r="AR29" i="34"/>
  <c r="AC26" i="34"/>
  <c r="AC28" i="34"/>
  <c r="AC29" i="34"/>
  <c r="O26" i="34"/>
  <c r="O28" i="34"/>
  <c r="O29" i="34"/>
  <c r="W26" i="34"/>
  <c r="W28" i="34"/>
  <c r="W29" i="34"/>
  <c r="AM26" i="34"/>
  <c r="AM28" i="34"/>
  <c r="AM29" i="34"/>
  <c r="AU26" i="34"/>
  <c r="AU28" i="34"/>
  <c r="AU29" i="34"/>
  <c r="X26" i="34"/>
  <c r="X28" i="34"/>
  <c r="AN26" i="34"/>
  <c r="AN28" i="34"/>
  <c r="G26" i="33"/>
  <c r="G28" i="33"/>
  <c r="AS32" i="33"/>
  <c r="S42" i="33"/>
  <c r="BA69" i="34"/>
  <c r="BA69" i="33"/>
  <c r="AO69" i="34"/>
  <c r="AO69" i="33"/>
  <c r="AC69" i="34"/>
  <c r="AC69" i="33"/>
  <c r="Q69" i="34"/>
  <c r="Q69"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c r="AD68" i="33"/>
  <c r="AZ69" i="33"/>
  <c r="AJ70" i="33"/>
  <c r="AD71" i="33"/>
  <c r="Z72" i="33"/>
  <c r="AV26" i="34"/>
  <c r="AV28" i="34"/>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c r="AU50" i="33"/>
  <c r="T65" i="33"/>
  <c r="AO65" i="33"/>
  <c r="AF68" i="33"/>
  <c r="J70" i="33"/>
  <c r="AT70" i="33"/>
  <c r="AF71" i="33"/>
  <c r="AB72" i="33"/>
  <c r="R65" i="34"/>
  <c r="AV68" i="34"/>
  <c r="AV69" i="34"/>
  <c r="AW70" i="34"/>
  <c r="BD72" i="34"/>
  <c r="AW69" i="33"/>
  <c r="T26" i="33"/>
  <c r="T28" i="33"/>
  <c r="AU45" i="33"/>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c r="BA48" i="33"/>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c r="AN33" i="33" s="1"/>
  <c r="AN60" i="33" s="1"/>
  <c r="S68" i="33"/>
  <c r="AI69" i="33"/>
  <c r="AT69" i="34"/>
  <c r="AT69" i="33"/>
  <c r="AB69" i="33"/>
  <c r="AM66" i="33"/>
  <c r="V65" i="33"/>
  <c r="AR65" i="33"/>
  <c r="AP68" i="33"/>
  <c r="O69" i="33"/>
  <c r="L70" i="33"/>
  <c r="AV70" i="33"/>
  <c r="AQ71" i="33"/>
  <c r="AM72" i="33"/>
  <c r="AC65" i="34"/>
  <c r="AX68" i="34"/>
  <c r="AY69" i="34"/>
  <c r="AY70" i="34"/>
  <c r="AZ71" i="34"/>
  <c r="AX69" i="34"/>
  <c r="AL69" i="34"/>
  <c r="Z69" i="34"/>
  <c r="N69" i="34"/>
  <c r="C9" i="33"/>
  <c r="V26" i="33"/>
  <c r="V28" i="33"/>
  <c r="V29" i="33"/>
  <c r="AT26" i="33"/>
  <c r="AT28" i="33"/>
  <c r="M67" i="33"/>
  <c r="Y67" i="33"/>
  <c r="AK67" i="33"/>
  <c r="AW67" i="33"/>
  <c r="J26" i="34"/>
  <c r="V26" i="34"/>
  <c r="V28" i="34"/>
  <c r="AH26" i="34"/>
  <c r="AH28" i="34"/>
  <c r="AT26" i="34"/>
  <c r="AT28" i="34"/>
  <c r="AT29" i="34"/>
  <c r="M26" i="34"/>
  <c r="AK26" i="34"/>
  <c r="AK28" i="34"/>
  <c r="AK29" i="34"/>
  <c r="F67" i="34"/>
  <c r="R67" i="34"/>
  <c r="AD67" i="34"/>
  <c r="AP67" i="34"/>
  <c r="BB67" i="34"/>
  <c r="AE69" i="33"/>
  <c r="AQ69" i="33"/>
  <c r="BC69" i="33"/>
  <c r="L26" i="34"/>
  <c r="AJ26" i="34"/>
  <c r="AJ28" i="34"/>
  <c r="AJ29" i="34"/>
  <c r="H67" i="34"/>
  <c r="T67" i="34"/>
  <c r="AF67" i="34"/>
  <c r="AR67" i="34"/>
  <c r="BD67" i="34"/>
  <c r="BD69" i="33"/>
  <c r="I67" i="34"/>
  <c r="U67" i="34"/>
  <c r="AG67" i="34"/>
  <c r="AS67" i="34"/>
  <c r="N26" i="34"/>
  <c r="N28" i="34"/>
  <c r="N29" i="34"/>
  <c r="Z26" i="34"/>
  <c r="Z28" i="34"/>
  <c r="AL26" i="34"/>
  <c r="AL28" i="34"/>
  <c r="AL29" i="34"/>
  <c r="J67" i="34"/>
  <c r="V67" i="34"/>
  <c r="AH67" i="34"/>
  <c r="AT67" i="34"/>
  <c r="AM66" i="34"/>
  <c r="L26" i="33"/>
  <c r="L28" i="33"/>
  <c r="AJ26" i="33"/>
  <c r="AJ28" i="33"/>
  <c r="AV26" i="33"/>
  <c r="AV28" i="33"/>
  <c r="R67" i="33"/>
  <c r="AD67" i="33"/>
  <c r="AP67" i="33"/>
  <c r="BB67" i="33"/>
  <c r="K67" i="34"/>
  <c r="W67" i="34"/>
  <c r="AI67" i="34"/>
  <c r="AU67" i="34"/>
  <c r="M26" i="33"/>
  <c r="M28" i="33"/>
  <c r="M29" i="33"/>
  <c r="AK26" i="33"/>
  <c r="AK28" i="33"/>
  <c r="AB26" i="34"/>
  <c r="AB28" i="34"/>
  <c r="AB29" i="34"/>
  <c r="AE26" i="34"/>
  <c r="L67" i="34"/>
  <c r="X67" i="34"/>
  <c r="AJ67" i="34"/>
  <c r="AV67" i="34"/>
  <c r="AF69" i="34"/>
  <c r="AS69" i="34"/>
  <c r="Z26" i="33"/>
  <c r="Z28" i="33"/>
  <c r="Z29" i="33"/>
  <c r="Q26" i="34"/>
  <c r="Q28" i="34"/>
  <c r="AO26" i="34"/>
  <c r="M67" i="34"/>
  <c r="Y67" i="34"/>
  <c r="AK67" i="34"/>
  <c r="AW67" i="34"/>
  <c r="G69" i="34"/>
  <c r="T69" i="34"/>
  <c r="AG69" i="34"/>
  <c r="AD26" i="33"/>
  <c r="AD28" i="33"/>
  <c r="AX55" i="33"/>
  <c r="I67" i="33"/>
  <c r="U67" i="33"/>
  <c r="AG67" i="33"/>
  <c r="AS67" i="33"/>
  <c r="U26" i="34"/>
  <c r="U28" i="34"/>
  <c r="U29" i="34"/>
  <c r="AS26" i="34"/>
  <c r="N67" i="34"/>
  <c r="Z67" i="34"/>
  <c r="AL67" i="34"/>
  <c r="AX67" i="34"/>
  <c r="H69" i="34"/>
  <c r="U69" i="34"/>
  <c r="E26" i="34"/>
  <c r="E28" i="34"/>
  <c r="E29" i="34"/>
  <c r="G26" i="34"/>
  <c r="G28" i="34"/>
  <c r="C9" i="34"/>
  <c r="J28" i="34"/>
  <c r="J29" i="34"/>
  <c r="AP28" i="34"/>
  <c r="AO28" i="34"/>
  <c r="AM33" i="34"/>
  <c r="AM60" i="34" s="1"/>
  <c r="AH33" i="34"/>
  <c r="AH60" i="34" s="1"/>
  <c r="L28" i="34"/>
  <c r="L29" i="34"/>
  <c r="AE28" i="34"/>
  <c r="AE29" i="34"/>
  <c r="M28" i="34"/>
  <c r="M29" i="34"/>
  <c r="AW49" i="34"/>
  <c r="AX49" i="34"/>
  <c r="AY49" i="34"/>
  <c r="AZ49" i="34"/>
  <c r="BA49" i="34"/>
  <c r="BB49" i="34"/>
  <c r="BC49" i="34"/>
  <c r="BD49" i="34"/>
  <c r="AV29" i="34"/>
  <c r="K28" i="34"/>
  <c r="K29" i="34"/>
  <c r="AQ28" i="34"/>
  <c r="AQ29" i="34"/>
  <c r="F26" i="33"/>
  <c r="F28" i="33"/>
  <c r="AI31" i="33"/>
  <c r="P28" i="33"/>
  <c r="P29" i="33"/>
  <c r="AO54" i="33"/>
  <c r="BB54" i="33"/>
  <c r="AK54" i="33"/>
  <c r="AI37" i="33"/>
  <c r="AR37" i="33"/>
  <c r="BA37" i="33"/>
  <c r="U37" i="33"/>
  <c r="AL37" i="33"/>
  <c r="AW37" i="33"/>
  <c r="Q37" i="33"/>
  <c r="Z37" i="33"/>
  <c r="AM37" i="33"/>
  <c r="AN37" i="33"/>
  <c r="P37" i="33"/>
  <c r="AF28" i="33"/>
  <c r="AF29" i="33"/>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AJ29" i="33"/>
  <c r="S26" i="33"/>
  <c r="AA26" i="33"/>
  <c r="AQ26" i="33"/>
  <c r="AA45" i="33"/>
  <c r="W29" i="33"/>
  <c r="R40" i="33"/>
  <c r="AI42" i="33"/>
  <c r="AT48"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AQ45" i="33"/>
  <c r="AK49" i="33"/>
  <c r="AD49" i="33"/>
  <c r="AM29" i="33"/>
  <c r="AR34" i="33"/>
  <c r="S39" i="33"/>
  <c r="AR45" i="33"/>
  <c r="AM50" i="33"/>
  <c r="AP39" i="33"/>
  <c r="AI45" i="33"/>
  <c r="AC49" i="33"/>
  <c r="AB45" i="33"/>
  <c r="BC50" i="33"/>
  <c r="S33" i="33"/>
  <c r="S60" i="33" s="1"/>
  <c r="AJ33" i="33"/>
  <c r="AJ60" i="33" s="1"/>
  <c r="AT33" i="33"/>
  <c r="AT60" i="33" s="1"/>
  <c r="N33" i="33"/>
  <c r="N60" i="33" s="1"/>
  <c r="BB55" i="33"/>
  <c r="AL55" i="33"/>
  <c r="AU55" i="33"/>
  <c r="AE55" i="33"/>
  <c r="AV55" i="33"/>
  <c r="AF55" i="33"/>
  <c r="AO55" i="33"/>
  <c r="AZ55" i="33"/>
  <c r="AJ55" i="33"/>
  <c r="AS55" i="33"/>
  <c r="AD48" i="33"/>
  <c r="AR29" i="33"/>
  <c r="K26" i="33"/>
  <c r="AI26" i="33"/>
  <c r="N29" i="33"/>
  <c r="X29" i="33"/>
  <c r="AP42" i="33"/>
  <c r="BB50" i="33"/>
  <c r="AP55" i="33"/>
  <c r="AT49" i="33"/>
  <c r="AI55" i="33"/>
  <c r="AQ12" i="20"/>
  <c r="BF12" i="20"/>
  <c r="BD12" i="20"/>
  <c r="D78" i="20"/>
  <c r="B31" i="20"/>
  <c r="BG12" i="20"/>
  <c r="BE12" i="20"/>
  <c r="BC12" i="20"/>
  <c r="BA12" i="20"/>
  <c r="AY12" i="20"/>
  <c r="AW12" i="20"/>
  <c r="AU12" i="20"/>
  <c r="AS12" i="20"/>
  <c r="BB12" i="20"/>
  <c r="AZ12" i="20"/>
  <c r="AX12" i="20"/>
  <c r="AV12" i="20"/>
  <c r="AT12" i="20"/>
  <c r="AR12" i="20"/>
  <c r="AF32" i="33"/>
  <c r="AI32" i="33"/>
  <c r="J32" i="33"/>
  <c r="AE32" i="33"/>
  <c r="Z32" i="33"/>
  <c r="AB32" i="33"/>
  <c r="AL32" i="33"/>
  <c r="AQ32" i="33"/>
  <c r="AP32" i="33"/>
  <c r="O32" i="33"/>
  <c r="I32" i="33"/>
  <c r="V32" i="33"/>
  <c r="AG32" i="33"/>
  <c r="AV32" i="33"/>
  <c r="AR32" i="33"/>
  <c r="AU32" i="33"/>
  <c r="AK32" i="33"/>
  <c r="G29" i="33"/>
  <c r="AC32" i="33"/>
  <c r="AW32" i="33"/>
  <c r="U32" i="33"/>
  <c r="P32" i="33"/>
  <c r="AU31" i="33"/>
  <c r="P31" i="33"/>
  <c r="AW31" i="33"/>
  <c r="R31" i="33"/>
  <c r="AP31" i="33"/>
  <c r="AD31" i="33"/>
  <c r="U31" i="33"/>
  <c r="L31" i="33"/>
  <c r="F29" i="33"/>
  <c r="AB31" i="33"/>
  <c r="AM31" i="33"/>
  <c r="V31" i="33"/>
  <c r="AF31" i="33"/>
  <c r="AY31" i="33"/>
  <c r="X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A33" i="34"/>
  <c r="AA60" i="34" s="1"/>
  <c r="M33" i="34"/>
  <c r="M60" i="34" s="1"/>
  <c r="AG28" i="33"/>
  <c r="AG29" i="33"/>
  <c r="AG40" i="33"/>
  <c r="Z40" i="33"/>
  <c r="AO40" i="33"/>
  <c r="Y29" i="33"/>
  <c r="J33" i="33"/>
  <c r="V33" i="33"/>
  <c r="V60" i="33" s="1"/>
  <c r="AS33" i="33"/>
  <c r="AS60" i="33" s="1"/>
  <c r="AR33" i="33"/>
  <c r="AR60" i="33" s="1"/>
  <c r="AA33" i="33"/>
  <c r="BA49" i="33"/>
  <c r="BB49" i="33"/>
  <c r="AD50" i="33"/>
  <c r="Q33" i="33"/>
  <c r="Q60" i="33" s="1"/>
  <c r="AL49" i="33"/>
  <c r="AG50" i="33"/>
  <c r="AW50" i="33"/>
  <c r="AN50" i="33"/>
  <c r="BD50" i="33"/>
  <c r="AK50" i="33"/>
  <c r="BA50" i="33"/>
  <c r="AJ50" i="33"/>
  <c r="AZ50" i="33"/>
  <c r="AI50" i="33"/>
  <c r="AY50" i="33"/>
  <c r="AH50" i="33"/>
  <c r="AX50" i="33"/>
  <c r="AS49" i="33"/>
  <c r="AW40" i="33"/>
  <c r="AN29" i="33"/>
  <c r="AX40" i="33"/>
  <c r="AM33" i="33"/>
  <c r="AM60" i="33" s="1"/>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I33" i="34"/>
  <c r="AT33" i="34"/>
  <c r="AT60" i="34" s="1"/>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c r="W30" i="33"/>
  <c r="Y30" i="33"/>
  <c r="Z30" i="33"/>
  <c r="X30" i="33"/>
  <c r="AG30" i="33"/>
  <c r="AL30" i="33"/>
  <c r="F30" i="33"/>
  <c r="F60" i="33"/>
  <c r="AC30" i="33"/>
  <c r="L30" i="33"/>
  <c r="AK30" i="33"/>
  <c r="AX30" i="33"/>
  <c r="AE28" i="33"/>
  <c r="AE29" i="33"/>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c r="BB66" i="34"/>
  <c r="BB76" i="34"/>
  <c r="AW66" i="34"/>
  <c r="AW76" i="34"/>
  <c r="AW66" i="33"/>
  <c r="AW76" i="33"/>
  <c r="BD66" i="33"/>
  <c r="BD76" i="33"/>
  <c r="BD66" i="34"/>
  <c r="AY66" i="34"/>
  <c r="AY66" i="33"/>
  <c r="AY76" i="33"/>
  <c r="AM76" i="34"/>
  <c r="BA66" i="33"/>
  <c r="BA76" i="33"/>
  <c r="BA66" i="34"/>
  <c r="BA76" i="34"/>
  <c r="AN31" i="33"/>
  <c r="AO31" i="33"/>
  <c r="AL31" i="33"/>
  <c r="M31" i="33"/>
  <c r="AY76" i="34"/>
  <c r="AY34" i="33"/>
  <c r="K34" i="33"/>
  <c r="AQ34" i="33"/>
  <c r="AJ34" i="33"/>
  <c r="AR66" i="33"/>
  <c r="AR76" i="33"/>
  <c r="AR66" i="34"/>
  <c r="AR76" i="34"/>
  <c r="AS28" i="34"/>
  <c r="AS29" i="34"/>
  <c r="AO66" i="34"/>
  <c r="AO76" i="34"/>
  <c r="AO66" i="33"/>
  <c r="AO76" i="33"/>
  <c r="AT66" i="34"/>
  <c r="AT76" i="34"/>
  <c r="AT66" i="33"/>
  <c r="AT76" i="33"/>
  <c r="AQ55" i="33"/>
  <c r="AY55" i="33"/>
  <c r="AT50" i="33"/>
  <c r="AE50" i="33"/>
  <c r="AL50" i="33"/>
  <c r="AN66" i="34"/>
  <c r="AN76" i="34"/>
  <c r="AN66" i="33"/>
  <c r="AN76" i="33"/>
  <c r="AQ66" i="34"/>
  <c r="AQ76" i="34"/>
  <c r="AQ66" i="33"/>
  <c r="AQ76" i="33"/>
  <c r="AV66" i="34"/>
  <c r="AV76" i="34"/>
  <c r="AV66" i="33"/>
  <c r="AV76" i="33"/>
  <c r="BD76" i="34"/>
  <c r="BC66" i="33"/>
  <c r="BC76" i="33"/>
  <c r="BC66" i="34"/>
  <c r="BC76" i="34"/>
  <c r="AM76" i="33"/>
  <c r="AP66" i="34"/>
  <c r="AP76" i="34"/>
  <c r="AP66" i="33"/>
  <c r="AP76" i="33"/>
  <c r="AS66" i="33"/>
  <c r="AS76" i="33"/>
  <c r="AS66" i="34"/>
  <c r="AS76" i="34"/>
  <c r="AX66" i="34"/>
  <c r="AX76" i="34"/>
  <c r="AX66" i="33"/>
  <c r="AX76" i="33"/>
  <c r="AU66" i="33"/>
  <c r="AU76" i="33"/>
  <c r="AU66" i="34"/>
  <c r="AU76" i="34"/>
  <c r="AZ66" i="33"/>
  <c r="AZ76" i="33"/>
  <c r="AZ66" i="34"/>
  <c r="AZ76" i="34"/>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c r="D37" i="20"/>
  <c r="D38" i="20"/>
  <c r="D39" i="20"/>
  <c r="D40" i="20"/>
  <c r="J60" i="33"/>
  <c r="F61" i="33"/>
  <c r="F62" i="33"/>
  <c r="G61" i="33"/>
  <c r="G62" i="33"/>
  <c r="H61" i="33"/>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AT41" i="34"/>
  <c r="AD41" i="34"/>
  <c r="BC41" i="34"/>
  <c r="AM41" i="34"/>
  <c r="W41" i="34"/>
  <c r="AV41" i="34"/>
  <c r="AF41" i="34"/>
  <c r="AW41" i="34"/>
  <c r="AG41" i="34"/>
  <c r="Q41" i="34"/>
  <c r="AP41" i="34"/>
  <c r="Z41" i="34"/>
  <c r="AY41" i="34"/>
  <c r="AI41" i="34"/>
  <c r="AI57" i="34"/>
  <c r="S41" i="34"/>
  <c r="AR41" i="34"/>
  <c r="AB41" i="34"/>
  <c r="AC41" i="34"/>
  <c r="AL41" i="34"/>
  <c r="AU41" i="34"/>
  <c r="AU57" i="34"/>
  <c r="BD41" i="34"/>
  <c r="X41" i="34"/>
  <c r="Y41" i="34"/>
  <c r="AH41" i="34"/>
  <c r="AQ41" i="34"/>
  <c r="AZ41" i="34"/>
  <c r="AZ57" i="34"/>
  <c r="T41" i="34"/>
  <c r="AS41" i="34"/>
  <c r="BB41" i="34"/>
  <c r="V41" i="34"/>
  <c r="AE41" i="34"/>
  <c r="AN41" i="34"/>
  <c r="AO41" i="34"/>
  <c r="AX41" i="34"/>
  <c r="AX57" i="34"/>
  <c r="R41" i="34"/>
  <c r="AA41" i="34"/>
  <c r="AJ41" i="34"/>
  <c r="AS57" i="34"/>
  <c r="BB57" i="34"/>
  <c r="AL57" i="34"/>
  <c r="BD57" i="34"/>
  <c r="BD60" i="34"/>
  <c r="AN57" i="34"/>
  <c r="BA57" i="34"/>
  <c r="AT57" i="34"/>
  <c r="AM57" i="34"/>
  <c r="AW57" i="34"/>
  <c r="AG57" i="34"/>
  <c r="AP57" i="34"/>
  <c r="AY57" i="34"/>
  <c r="AR57" i="34"/>
  <c r="AK57" i="34"/>
  <c r="AV57" i="34"/>
  <c r="AQ57" i="34"/>
  <c r="AJ57" i="34"/>
  <c r="BC57" i="34"/>
  <c r="AO57" i="34"/>
  <c r="AH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H60" i="33"/>
  <c r="G60" i="34"/>
  <c r="BC60" i="34"/>
  <c r="E63" i="34"/>
  <c r="E64" i="34"/>
  <c r="F61" i="34"/>
  <c r="BB60" i="34"/>
  <c r="I60" i="34"/>
  <c r="H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BD36" i="33"/>
  <c r="AV36" i="33"/>
  <c r="AN36" i="33"/>
  <c r="AF36" i="33"/>
  <c r="X36" i="33"/>
  <c r="P36" i="33"/>
  <c r="AW36" i="33"/>
  <c r="AO36" i="33"/>
  <c r="AG36" i="33"/>
  <c r="Y36" i="33"/>
  <c r="Q36" i="33"/>
  <c r="AX36" i="33"/>
  <c r="AP36" i="33"/>
  <c r="AH36" i="33"/>
  <c r="Z36" i="33"/>
  <c r="R36" i="33"/>
  <c r="BA36" i="33"/>
  <c r="AS36" i="33"/>
  <c r="AK36" i="33"/>
  <c r="AC36" i="33"/>
  <c r="U36" i="33"/>
  <c r="M36" i="33"/>
  <c r="BB36" i="33"/>
  <c r="AT36" i="33"/>
  <c r="AL36" i="33"/>
  <c r="AD36" i="33"/>
  <c r="V36" i="33"/>
  <c r="N36" i="33"/>
  <c r="AJ36" i="33"/>
  <c r="AQ36" i="33"/>
  <c r="AZ36" i="33"/>
  <c r="T36" i="33"/>
  <c r="AR36" i="33"/>
  <c r="AY36" i="33"/>
  <c r="AA36" i="33"/>
  <c r="AA60" i="33"/>
  <c r="AB36" i="33"/>
  <c r="AI36" i="33"/>
  <c r="L36" i="33"/>
  <c r="S36" i="33"/>
  <c r="AA29" i="33"/>
  <c r="D41" i="20"/>
  <c r="H12" i="20"/>
  <c r="F63" i="33"/>
  <c r="F64" i="33"/>
  <c r="BC60" i="33"/>
  <c r="BD60" i="33"/>
  <c r="BB60" i="33"/>
  <c r="E66" i="34"/>
  <c r="E76" i="34"/>
  <c r="E77" i="34"/>
  <c r="E80" i="34"/>
  <c r="E81" i="34"/>
  <c r="E66" i="33"/>
  <c r="E76" i="33"/>
  <c r="E77" i="33"/>
  <c r="E80" i="33"/>
  <c r="E81" i="33"/>
  <c r="F62" i="34"/>
  <c r="G61" i="34"/>
  <c r="G63" i="33"/>
  <c r="G64" i="33"/>
  <c r="D42" i="20"/>
  <c r="I12" i="20"/>
  <c r="F63" i="34"/>
  <c r="F64" i="34"/>
  <c r="F66" i="34"/>
  <c r="F76" i="34"/>
  <c r="F66" i="33"/>
  <c r="F76" i="33"/>
  <c r="F77" i="33"/>
  <c r="F80" i="33"/>
  <c r="F81" i="33"/>
  <c r="G62" i="34"/>
  <c r="H61" i="34"/>
  <c r="D43" i="20"/>
  <c r="J12" i="20"/>
  <c r="F77" i="34"/>
  <c r="F80" i="34"/>
  <c r="F81" i="34"/>
  <c r="G66" i="34"/>
  <c r="G76" i="34"/>
  <c r="G66" i="33"/>
  <c r="G76" i="33"/>
  <c r="G77" i="33" s="1"/>
  <c r="G80" i="33" s="1"/>
  <c r="G81" i="33" s="1"/>
  <c r="G63" i="34"/>
  <c r="G64" i="34"/>
  <c r="H62" i="34"/>
  <c r="I61" i="34" s="1"/>
  <c r="D44" i="20"/>
  <c r="K12" i="20"/>
  <c r="G77" i="34"/>
  <c r="G80" i="34"/>
  <c r="G81" i="34"/>
  <c r="H63" i="34"/>
  <c r="H66" i="33"/>
  <c r="H76" i="33"/>
  <c r="H66" i="34"/>
  <c r="H76" i="34"/>
  <c r="D45" i="20"/>
  <c r="L12" i="20"/>
  <c r="I66" i="33"/>
  <c r="I76" i="33"/>
  <c r="I66" i="34"/>
  <c r="I76" i="34"/>
  <c r="D46" i="20"/>
  <c r="M12" i="20"/>
  <c r="J66" i="34"/>
  <c r="J76" i="34"/>
  <c r="J66" i="33"/>
  <c r="J76" i="33"/>
  <c r="D47" i="20"/>
  <c r="N12" i="20"/>
  <c r="K66" i="34"/>
  <c r="K76" i="34"/>
  <c r="K66" i="33"/>
  <c r="K76" i="33"/>
  <c r="D48" i="20"/>
  <c r="O12" i="20"/>
  <c r="L66" i="34"/>
  <c r="L76" i="34"/>
  <c r="L66" i="33"/>
  <c r="L76" i="33"/>
  <c r="D49" i="20"/>
  <c r="P12" i="20"/>
  <c r="M66" i="34"/>
  <c r="M76" i="34"/>
  <c r="M66" i="33"/>
  <c r="M76" i="33"/>
  <c r="D50" i="20"/>
  <c r="Q12" i="20"/>
  <c r="N66" i="34"/>
  <c r="N76" i="34"/>
  <c r="N66" i="33"/>
  <c r="N76" i="33"/>
  <c r="R12" i="20"/>
  <c r="D51" i="20"/>
  <c r="O66" i="34"/>
  <c r="O76" i="34"/>
  <c r="O66" i="33"/>
  <c r="O76" i="33"/>
  <c r="D52" i="20"/>
  <c r="S12" i="20"/>
  <c r="P66" i="33"/>
  <c r="P76" i="33"/>
  <c r="P66" i="34"/>
  <c r="P76" i="34"/>
  <c r="D53" i="20"/>
  <c r="T12" i="20"/>
  <c r="Q66" i="33"/>
  <c r="Q76" i="33"/>
  <c r="Q66" i="34"/>
  <c r="Q76" i="34"/>
  <c r="D54" i="20"/>
  <c r="U12" i="20"/>
  <c r="R66" i="33"/>
  <c r="R76" i="33"/>
  <c r="R66" i="34"/>
  <c r="R76" i="34"/>
  <c r="D55" i="20"/>
  <c r="V12" i="20"/>
  <c r="S66" i="33"/>
  <c r="S76" i="33"/>
  <c r="S66" i="34"/>
  <c r="S76" i="34"/>
  <c r="D56" i="20"/>
  <c r="W12" i="20"/>
  <c r="T66" i="33"/>
  <c r="T76" i="33"/>
  <c r="T66" i="34"/>
  <c r="T76" i="34"/>
  <c r="D57" i="20"/>
  <c r="X12" i="20"/>
  <c r="U66" i="33"/>
  <c r="U76" i="33"/>
  <c r="U66" i="34"/>
  <c r="U76" i="34"/>
  <c r="D58" i="20"/>
  <c r="Y12" i="20"/>
  <c r="V66" i="34"/>
  <c r="V76" i="34"/>
  <c r="V66" i="33"/>
  <c r="V76" i="33"/>
  <c r="D59" i="20"/>
  <c r="Z12" i="20"/>
  <c r="W66" i="34"/>
  <c r="W76" i="34"/>
  <c r="W66" i="33"/>
  <c r="W76" i="33"/>
  <c r="D60" i="20"/>
  <c r="AA12" i="20"/>
  <c r="X66" i="34"/>
  <c r="X76" i="34"/>
  <c r="X66" i="33"/>
  <c r="X76" i="33"/>
  <c r="D61" i="20"/>
  <c r="AB12" i="20"/>
  <c r="Y66" i="34"/>
  <c r="Y76" i="34"/>
  <c r="Y66" i="33"/>
  <c r="Y76" i="33"/>
  <c r="D62" i="20"/>
  <c r="AC12" i="20"/>
  <c r="Z66" i="34"/>
  <c r="Z76" i="34"/>
  <c r="Z66" i="33"/>
  <c r="Z76" i="33"/>
  <c r="D63" i="20"/>
  <c r="AD12" i="20"/>
  <c r="AA66" i="34"/>
  <c r="AA76" i="34"/>
  <c r="AA66" i="33"/>
  <c r="AA76" i="33"/>
  <c r="D64" i="20"/>
  <c r="AE12" i="20"/>
  <c r="AB66" i="33"/>
  <c r="AB76" i="33"/>
  <c r="AB66" i="34"/>
  <c r="AB76" i="34"/>
  <c r="D65" i="20"/>
  <c r="AF12" i="20"/>
  <c r="AC66" i="33"/>
  <c r="AC76" i="33"/>
  <c r="AC66" i="34"/>
  <c r="AC76" i="34"/>
  <c r="D66" i="20"/>
  <c r="AG12" i="20"/>
  <c r="AD66" i="33"/>
  <c r="AD76" i="33"/>
  <c r="AD66" i="34"/>
  <c r="AD76" i="34"/>
  <c r="D67" i="20"/>
  <c r="AH12" i="20"/>
  <c r="AE66" i="33"/>
  <c r="AE76" i="33"/>
  <c r="AE66" i="34"/>
  <c r="AE76" i="34"/>
  <c r="D68" i="20"/>
  <c r="AI12" i="20"/>
  <c r="AF66" i="33"/>
  <c r="AF76" i="33"/>
  <c r="AF66" i="34"/>
  <c r="AF76" i="34"/>
  <c r="D69" i="20"/>
  <c r="AJ12" i="20"/>
  <c r="AG66" i="33"/>
  <c r="AG76" i="33"/>
  <c r="AG66" i="34"/>
  <c r="AG76" i="34"/>
  <c r="D70" i="20"/>
  <c r="AK12" i="20"/>
  <c r="AH66" i="34"/>
  <c r="AH76" i="34"/>
  <c r="AH66" i="33"/>
  <c r="AH76" i="33"/>
  <c r="D71" i="20"/>
  <c r="AL12" i="20"/>
  <c r="AI66" i="34"/>
  <c r="AI76" i="34"/>
  <c r="AI66" i="33"/>
  <c r="AI76" i="33"/>
  <c r="D72" i="20"/>
  <c r="AM12" i="20"/>
  <c r="AJ66" i="34"/>
  <c r="AJ76" i="34"/>
  <c r="AJ66" i="33"/>
  <c r="AJ76" i="33"/>
  <c r="D73" i="20"/>
  <c r="AN12" i="20"/>
  <c r="AK66" i="34"/>
  <c r="AK76" i="34"/>
  <c r="AK66" i="33"/>
  <c r="AK76" i="33"/>
  <c r="D75" i="20"/>
  <c r="AO12" i="20"/>
  <c r="AL66" i="34"/>
  <c r="AL76" i="34"/>
  <c r="AL66" i="33"/>
  <c r="AL76" i="33"/>
  <c r="I62" i="34" l="1"/>
  <c r="J61" i="34" s="1"/>
  <c r="N33" i="34"/>
  <c r="N60" i="34" s="1"/>
  <c r="AP33" i="34"/>
  <c r="AP60" i="34" s="1"/>
  <c r="AN33" i="34"/>
  <c r="AN60" i="34" s="1"/>
  <c r="AC33" i="34"/>
  <c r="AC60" i="34" s="1"/>
  <c r="AQ33" i="34"/>
  <c r="AQ60" i="34" s="1"/>
  <c r="AX33" i="34"/>
  <c r="AX60" i="34" s="1"/>
  <c r="AD33" i="34"/>
  <c r="AD60" i="34" s="1"/>
  <c r="W33" i="34"/>
  <c r="W60" i="34" s="1"/>
  <c r="Z33" i="34"/>
  <c r="Z60" i="34" s="1"/>
  <c r="O33" i="34"/>
  <c r="O60" i="34" s="1"/>
  <c r="AS33" i="34"/>
  <c r="AS60" i="34" s="1"/>
  <c r="Q33" i="34"/>
  <c r="Q60" i="34" s="1"/>
  <c r="U33" i="34"/>
  <c r="U60" i="34" s="1"/>
  <c r="AI33" i="34"/>
  <c r="AI60" i="34" s="1"/>
  <c r="AF33" i="34"/>
  <c r="AF60" i="34" s="1"/>
  <c r="J33" i="34"/>
  <c r="J60" i="34" s="1"/>
  <c r="AE33" i="34"/>
  <c r="AE60" i="34" s="1"/>
  <c r="L33" i="34"/>
  <c r="L60" i="34" s="1"/>
  <c r="AG33" i="34"/>
  <c r="AG60" i="34" s="1"/>
  <c r="BA33" i="34"/>
  <c r="BA60" i="34" s="1"/>
  <c r="AZ33" i="34"/>
  <c r="AZ60" i="34" s="1"/>
  <c r="P33" i="34"/>
  <c r="P60" i="34" s="1"/>
  <c r="AU33" i="34"/>
  <c r="AU60" i="34" s="1"/>
  <c r="AB33" i="34"/>
  <c r="AB60" i="34" s="1"/>
  <c r="AW33" i="34"/>
  <c r="AW60" i="34" s="1"/>
  <c r="AJ33" i="34"/>
  <c r="AJ60" i="34" s="1"/>
  <c r="T33" i="34"/>
  <c r="T60" i="34" s="1"/>
  <c r="AO33" i="34"/>
  <c r="AO60" i="34" s="1"/>
  <c r="V33" i="34"/>
  <c r="V60" i="34" s="1"/>
  <c r="AR33" i="34"/>
  <c r="AR60" i="34" s="1"/>
  <c r="H29" i="34"/>
  <c r="H64" i="34" s="1"/>
  <c r="H77" i="34" s="1"/>
  <c r="H80" i="34" s="1"/>
  <c r="H81" i="34" s="1"/>
  <c r="X33" i="34"/>
  <c r="X60" i="34" s="1"/>
  <c r="S33" i="34"/>
  <c r="S60" i="34" s="1"/>
  <c r="AK33" i="34"/>
  <c r="AK60" i="34" s="1"/>
  <c r="Y33" i="34"/>
  <c r="Y60" i="34" s="1"/>
  <c r="AL33" i="34"/>
  <c r="AL60" i="34" s="1"/>
  <c r="K33" i="34"/>
  <c r="K60" i="34" s="1"/>
  <c r="R33" i="34"/>
  <c r="R60" i="34" s="1"/>
  <c r="AV33" i="34"/>
  <c r="AV60" i="34" s="1"/>
  <c r="AV33" i="33"/>
  <c r="AV60" i="33" s="1"/>
  <c r="H29" i="33"/>
  <c r="K33" i="33"/>
  <c r="K60" i="33" s="1"/>
  <c r="AL33" i="33"/>
  <c r="AL60" i="33" s="1"/>
  <c r="W33" i="33"/>
  <c r="W60" i="33" s="1"/>
  <c r="AD33" i="33"/>
  <c r="AD60" i="33" s="1"/>
  <c r="AZ33" i="33"/>
  <c r="AZ60" i="33" s="1"/>
  <c r="Y33" i="33"/>
  <c r="Y60" i="33" s="1"/>
  <c r="H62" i="33"/>
  <c r="AF33" i="33"/>
  <c r="AF60" i="33" s="1"/>
  <c r="AB33" i="33"/>
  <c r="AB60" i="33" s="1"/>
  <c r="AW33" i="33"/>
  <c r="AW60" i="33" s="1"/>
  <c r="O33" i="33"/>
  <c r="O60" i="33" s="1"/>
  <c r="R33" i="33"/>
  <c r="R60" i="33" s="1"/>
  <c r="M33" i="33"/>
  <c r="M60" i="33" s="1"/>
  <c r="AI33" i="33"/>
  <c r="AI60" i="33" s="1"/>
  <c r="AU33" i="33"/>
  <c r="AU60" i="33" s="1"/>
  <c r="L33" i="33"/>
  <c r="L60" i="33" s="1"/>
  <c r="AG33" i="33"/>
  <c r="AG60" i="33" s="1"/>
  <c r="AH33" i="33"/>
  <c r="AH60" i="33" s="1"/>
  <c r="AC33" i="33"/>
  <c r="AC60" i="33" s="1"/>
  <c r="AY33" i="33"/>
  <c r="AY60" i="33" s="1"/>
  <c r="AK33" i="33"/>
  <c r="AK60" i="33" s="1"/>
  <c r="AP33" i="33"/>
  <c r="AP60" i="33" s="1"/>
  <c r="AX33" i="33"/>
  <c r="AX60" i="33" s="1"/>
  <c r="BA33" i="33"/>
  <c r="BA60" i="33" s="1"/>
  <c r="P33" i="33"/>
  <c r="P60" i="33" s="1"/>
  <c r="AE33" i="33"/>
  <c r="AE60" i="33" s="1"/>
  <c r="AQ33" i="33"/>
  <c r="AQ60" i="33" s="1"/>
  <c r="U33" i="33"/>
  <c r="U60" i="33" s="1"/>
  <c r="Z33" i="33"/>
  <c r="Z60" i="33" s="1"/>
  <c r="AO33" i="33"/>
  <c r="AO60" i="33" s="1"/>
  <c r="T33" i="33"/>
  <c r="T60" i="33" s="1"/>
  <c r="X33" i="33"/>
  <c r="X60" i="33" s="1"/>
  <c r="I33" i="33"/>
  <c r="I60" i="33" s="1"/>
  <c r="L62" i="34" l="1"/>
  <c r="M61" i="34" s="1"/>
  <c r="I63" i="34"/>
  <c r="I64" i="34" s="1"/>
  <c r="I77" i="34" s="1"/>
  <c r="I80" i="34" s="1"/>
  <c r="I81" i="34" s="1"/>
  <c r="K62" i="34"/>
  <c r="L61" i="34" s="1"/>
  <c r="L63" i="34" s="1"/>
  <c r="L64" i="34" s="1"/>
  <c r="L77" i="34" s="1"/>
  <c r="L80" i="34" s="1"/>
  <c r="J62" i="34"/>
  <c r="K61" i="34" s="1"/>
  <c r="I61" i="33"/>
  <c r="H63" i="33"/>
  <c r="H64" i="33" s="1"/>
  <c r="H77" i="33" s="1"/>
  <c r="H80" i="33" s="1"/>
  <c r="H81" i="33" s="1"/>
  <c r="M62" i="34" l="1"/>
  <c r="N61" i="34" s="1"/>
  <c r="K63" i="34"/>
  <c r="K64" i="34" s="1"/>
  <c r="K77" i="34" s="1"/>
  <c r="K80" i="34" s="1"/>
  <c r="J63" i="34"/>
  <c r="J64" i="34" s="1"/>
  <c r="J77" i="34" s="1"/>
  <c r="J80" i="34" s="1"/>
  <c r="J81" i="34" s="1"/>
  <c r="K81" i="34" s="1"/>
  <c r="L81" i="34" s="1"/>
  <c r="I62" i="33"/>
  <c r="J61" i="33" s="1"/>
  <c r="N62" i="34" l="1"/>
  <c r="O61" i="34" s="1"/>
  <c r="M63" i="34"/>
  <c r="M64" i="34" s="1"/>
  <c r="M77" i="34" s="1"/>
  <c r="M80" i="34" s="1"/>
  <c r="M81" i="34" s="1"/>
  <c r="I63" i="33"/>
  <c r="I64" i="33" s="1"/>
  <c r="I77" i="33" s="1"/>
  <c r="I80" i="33" s="1"/>
  <c r="I81" i="33" s="1"/>
  <c r="J62" i="33"/>
  <c r="K61" i="33" s="1"/>
  <c r="O62" i="34" l="1"/>
  <c r="P61" i="34" s="1"/>
  <c r="N63" i="34"/>
  <c r="N64" i="34" s="1"/>
  <c r="N77" i="34" s="1"/>
  <c r="N80" i="34" s="1"/>
  <c r="N81" i="34" s="1"/>
  <c r="K62" i="33"/>
  <c r="L61" i="33" s="1"/>
  <c r="J63" i="33"/>
  <c r="J64" i="33" s="1"/>
  <c r="J77" i="33" s="1"/>
  <c r="J80" i="33" s="1"/>
  <c r="J81" i="33" s="1"/>
  <c r="P62" i="34" l="1"/>
  <c r="Q61" i="34" s="1"/>
  <c r="O63" i="34"/>
  <c r="O64" i="34" s="1"/>
  <c r="O77" i="34" s="1"/>
  <c r="O80" i="34" s="1"/>
  <c r="O81" i="34" s="1"/>
  <c r="L62" i="33"/>
  <c r="M61" i="33" s="1"/>
  <c r="K63" i="33"/>
  <c r="K64" i="33" s="1"/>
  <c r="K77" i="33" s="1"/>
  <c r="K80" i="33" s="1"/>
  <c r="K81" i="33" s="1"/>
  <c r="Q62" i="34" l="1"/>
  <c r="R61" i="34" s="1"/>
  <c r="P63" i="34"/>
  <c r="P64" i="34" s="1"/>
  <c r="P77" i="34" s="1"/>
  <c r="P80" i="34" s="1"/>
  <c r="P81" i="34" s="1"/>
  <c r="M62" i="33"/>
  <c r="N61" i="33" s="1"/>
  <c r="L63" i="33"/>
  <c r="L64" i="33" s="1"/>
  <c r="L77" i="33" s="1"/>
  <c r="L80" i="33" s="1"/>
  <c r="L81" i="33" s="1"/>
  <c r="R62" i="34" l="1"/>
  <c r="S61" i="34" s="1"/>
  <c r="Q63" i="34"/>
  <c r="Q64" i="34" s="1"/>
  <c r="Q77" i="34" s="1"/>
  <c r="Q80" i="34" s="1"/>
  <c r="Q81" i="34" s="1"/>
  <c r="N62" i="33"/>
  <c r="O61" i="33" s="1"/>
  <c r="M63" i="33"/>
  <c r="M64" i="33" s="1"/>
  <c r="M77" i="33" s="1"/>
  <c r="M80" i="33" s="1"/>
  <c r="M81" i="33" s="1"/>
  <c r="S62" i="34" l="1"/>
  <c r="T61" i="34" s="1"/>
  <c r="R63" i="34"/>
  <c r="R64" i="34" s="1"/>
  <c r="R77" i="34" s="1"/>
  <c r="R80" i="34" s="1"/>
  <c r="R81" i="34" s="1"/>
  <c r="O62" i="33"/>
  <c r="P61" i="33" s="1"/>
  <c r="N63" i="33"/>
  <c r="N64" i="33" s="1"/>
  <c r="N77" i="33" s="1"/>
  <c r="N80" i="33" s="1"/>
  <c r="N81" i="33" s="1"/>
  <c r="T63" i="34" l="1"/>
  <c r="T64" i="34" s="1"/>
  <c r="T77" i="34" s="1"/>
  <c r="T80" i="34" s="1"/>
  <c r="T62" i="34"/>
  <c r="U61" i="34" s="1"/>
  <c r="S63" i="34"/>
  <c r="S64" i="34" s="1"/>
  <c r="S77" i="34" s="1"/>
  <c r="S80" i="34" s="1"/>
  <c r="S81" i="34" s="1"/>
  <c r="T81" i="34" s="1"/>
  <c r="P62" i="33"/>
  <c r="Q61" i="33" s="1"/>
  <c r="O63" i="33"/>
  <c r="O64" i="33" s="1"/>
  <c r="O77" i="33" s="1"/>
  <c r="O80" i="33" s="1"/>
  <c r="O81" i="33" s="1"/>
  <c r="U62" i="34" l="1"/>
  <c r="V61" i="34" s="1"/>
  <c r="Q62" i="33"/>
  <c r="R61" i="33" s="1"/>
  <c r="P63" i="33"/>
  <c r="P64" i="33" s="1"/>
  <c r="P77" i="33" s="1"/>
  <c r="P80" i="33" s="1"/>
  <c r="P81" i="33" s="1"/>
  <c r="U63" i="34" l="1"/>
  <c r="U64" i="34" s="1"/>
  <c r="U77" i="34" s="1"/>
  <c r="U80" i="34" s="1"/>
  <c r="U81" i="34" s="1"/>
  <c r="V62" i="34"/>
  <c r="W61" i="34" s="1"/>
  <c r="R62" i="33"/>
  <c r="S61" i="33" s="1"/>
  <c r="Q63" i="33"/>
  <c r="Q64" i="33" s="1"/>
  <c r="Q77" i="33" s="1"/>
  <c r="Q80" i="33" s="1"/>
  <c r="Q81" i="33" s="1"/>
  <c r="W62" i="34" l="1"/>
  <c r="X61" i="34" s="1"/>
  <c r="V63" i="34"/>
  <c r="V64" i="34" s="1"/>
  <c r="V77" i="34" s="1"/>
  <c r="V80" i="34" s="1"/>
  <c r="V81" i="34" s="1"/>
  <c r="R63" i="33"/>
  <c r="R64" i="33" s="1"/>
  <c r="R77" i="33" s="1"/>
  <c r="R80" i="33" s="1"/>
  <c r="R81" i="33" s="1"/>
  <c r="S62" i="33"/>
  <c r="T61" i="33" s="1"/>
  <c r="C4" i="34" l="1"/>
  <c r="G29" i="29" s="1"/>
  <c r="X62" i="34"/>
  <c r="Y61" i="34" s="1"/>
  <c r="W63" i="34"/>
  <c r="W64" i="34" s="1"/>
  <c r="W77" i="34" s="1"/>
  <c r="W80" i="34" s="1"/>
  <c r="W81" i="34" s="1"/>
  <c r="T62" i="33"/>
  <c r="U61" i="33" s="1"/>
  <c r="S63" i="33"/>
  <c r="S64" i="33" s="1"/>
  <c r="S77" i="33" s="1"/>
  <c r="S80" i="33" s="1"/>
  <c r="S81" i="33" s="1"/>
  <c r="Y62" i="34" l="1"/>
  <c r="Z61" i="34" s="1"/>
  <c r="X63" i="34"/>
  <c r="X64" i="34" s="1"/>
  <c r="X77" i="34" s="1"/>
  <c r="X80" i="34" s="1"/>
  <c r="X81" i="34" s="1"/>
  <c r="T63" i="33"/>
  <c r="T64" i="33" s="1"/>
  <c r="T77" i="33" s="1"/>
  <c r="T80" i="33" s="1"/>
  <c r="T81" i="33" s="1"/>
  <c r="U62" i="33"/>
  <c r="V61" i="33" s="1"/>
  <c r="Z62" i="34" l="1"/>
  <c r="AA61" i="34" s="1"/>
  <c r="Y63" i="34"/>
  <c r="Y64" i="34" s="1"/>
  <c r="Y77" i="34" s="1"/>
  <c r="Y80" i="34" s="1"/>
  <c r="Y81" i="34" s="1"/>
  <c r="U63" i="33"/>
  <c r="U64" i="33" s="1"/>
  <c r="U77" i="33" s="1"/>
  <c r="U80" i="33" s="1"/>
  <c r="U81" i="33" s="1"/>
  <c r="V62" i="33"/>
  <c r="W61" i="33" s="1"/>
  <c r="AA62" i="34" l="1"/>
  <c r="AB61" i="34" s="1"/>
  <c r="Z63" i="34"/>
  <c r="Z64" i="34" s="1"/>
  <c r="Z77" i="34" s="1"/>
  <c r="Z80" i="34" s="1"/>
  <c r="Z81" i="34" s="1"/>
  <c r="W62" i="33"/>
  <c r="X61" i="33" s="1"/>
  <c r="V63" i="33"/>
  <c r="V64" i="33" s="1"/>
  <c r="V77" i="33" s="1"/>
  <c r="V80" i="33" s="1"/>
  <c r="V81" i="33" s="1"/>
  <c r="AB62" i="34" l="1"/>
  <c r="AC61" i="34" s="1"/>
  <c r="AA63" i="34"/>
  <c r="AA64" i="34" s="1"/>
  <c r="AA77" i="34" s="1"/>
  <c r="AA80" i="34" s="1"/>
  <c r="AA81" i="34" s="1"/>
  <c r="C4" i="33"/>
  <c r="G28" i="29" s="1"/>
  <c r="W63" i="33"/>
  <c r="W64" i="33" s="1"/>
  <c r="W77" i="33" s="1"/>
  <c r="W80" i="33" s="1"/>
  <c r="W81" i="33" s="1"/>
  <c r="X62" i="33"/>
  <c r="Y61" i="33" s="1"/>
  <c r="AC62" i="34" l="1"/>
  <c r="AD61" i="34" s="1"/>
  <c r="AB63" i="34"/>
  <c r="AB64" i="34" s="1"/>
  <c r="AB77" i="34" s="1"/>
  <c r="AB80" i="34" s="1"/>
  <c r="AB81" i="34" s="1"/>
  <c r="Y62" i="33"/>
  <c r="Z61" i="33" s="1"/>
  <c r="X63" i="33"/>
  <c r="X64" i="33" s="1"/>
  <c r="X77" i="33" s="1"/>
  <c r="X80" i="33" s="1"/>
  <c r="X81" i="33" s="1"/>
  <c r="AD62" i="34" l="1"/>
  <c r="AE61" i="34" s="1"/>
  <c r="AC63" i="34"/>
  <c r="AC64" i="34" s="1"/>
  <c r="AC77" i="34" s="1"/>
  <c r="AC80" i="34" s="1"/>
  <c r="AC81" i="34" s="1"/>
  <c r="Y63" i="33"/>
  <c r="Y64" i="33" s="1"/>
  <c r="Y77" i="33" s="1"/>
  <c r="Y80" i="33" s="1"/>
  <c r="Y81" i="33" s="1"/>
  <c r="Z62" i="33"/>
  <c r="AA61" i="33" s="1"/>
  <c r="AE62" i="34" l="1"/>
  <c r="AF61" i="34" s="1"/>
  <c r="AD63" i="34"/>
  <c r="AD64" i="34" s="1"/>
  <c r="AD77" i="34" s="1"/>
  <c r="AD80" i="34" s="1"/>
  <c r="AD81" i="34" s="1"/>
  <c r="Z63" i="33"/>
  <c r="Z64" i="33" s="1"/>
  <c r="Z77" i="33" s="1"/>
  <c r="Z80" i="33" s="1"/>
  <c r="Z81" i="33" s="1"/>
  <c r="AA62" i="33"/>
  <c r="AB61" i="33" s="1"/>
  <c r="C5" i="34" l="1"/>
  <c r="H29" i="29" s="1"/>
  <c r="AF62" i="34"/>
  <c r="AG61" i="34" s="1"/>
  <c r="AE63" i="34"/>
  <c r="AE64" i="34" s="1"/>
  <c r="AE77" i="34" s="1"/>
  <c r="AE80" i="34" s="1"/>
  <c r="AE81" i="34" s="1"/>
  <c r="AB62" i="33"/>
  <c r="AC61" i="33" s="1"/>
  <c r="AA63" i="33"/>
  <c r="AA64" i="33" s="1"/>
  <c r="AA77" i="33" s="1"/>
  <c r="AA80" i="33" s="1"/>
  <c r="AA81" i="33" s="1"/>
  <c r="AG62" i="34" l="1"/>
  <c r="AH61" i="34" s="1"/>
  <c r="AF63" i="34"/>
  <c r="AF64" i="34" s="1"/>
  <c r="AF77" i="34" s="1"/>
  <c r="AF80" i="34" s="1"/>
  <c r="AF81" i="34" s="1"/>
  <c r="AC62" i="33"/>
  <c r="AD61" i="33" s="1"/>
  <c r="AB63" i="33"/>
  <c r="AB64" i="33" s="1"/>
  <c r="AB77" i="33" s="1"/>
  <c r="AB80" i="33" s="1"/>
  <c r="AB81" i="33" s="1"/>
  <c r="AH62" i="34" l="1"/>
  <c r="AI61" i="34" s="1"/>
  <c r="AG63" i="34"/>
  <c r="AG64" i="34" s="1"/>
  <c r="AG77" i="34" s="1"/>
  <c r="AG80" i="34" s="1"/>
  <c r="AG81" i="34" s="1"/>
  <c r="AD62" i="33"/>
  <c r="AE61" i="33" s="1"/>
  <c r="AC63" i="33"/>
  <c r="AC64" i="33" s="1"/>
  <c r="AC77" i="33" s="1"/>
  <c r="AC80" i="33" s="1"/>
  <c r="AC81" i="33" s="1"/>
  <c r="AI62" i="34" l="1"/>
  <c r="AJ61" i="34" s="1"/>
  <c r="AH63" i="34"/>
  <c r="AH64" i="34" s="1"/>
  <c r="AH77" i="34" s="1"/>
  <c r="AH80" i="34" s="1"/>
  <c r="AH81" i="34" s="1"/>
  <c r="AD63" i="33"/>
  <c r="AD64" i="33" s="1"/>
  <c r="AD77" i="33" s="1"/>
  <c r="AD80" i="33" s="1"/>
  <c r="AD81" i="33" s="1"/>
  <c r="AE62" i="33"/>
  <c r="AF61" i="33" s="1"/>
  <c r="AJ62" i="34" l="1"/>
  <c r="AK61" i="34" s="1"/>
  <c r="AI63" i="34"/>
  <c r="AI64" i="34" s="1"/>
  <c r="AI77" i="34" s="1"/>
  <c r="AI80" i="34" s="1"/>
  <c r="AI81" i="34" s="1"/>
  <c r="C5" i="33"/>
  <c r="H28" i="29" s="1"/>
  <c r="AF62" i="33"/>
  <c r="AG61" i="33" s="1"/>
  <c r="AE63" i="33"/>
  <c r="AE64" i="33" s="1"/>
  <c r="AE77" i="33" s="1"/>
  <c r="AE80" i="33" s="1"/>
  <c r="AE81" i="33" s="1"/>
  <c r="AK62" i="34" l="1"/>
  <c r="AL61" i="34" s="1"/>
  <c r="AJ63" i="34"/>
  <c r="AJ64" i="34" s="1"/>
  <c r="AJ77" i="34" s="1"/>
  <c r="AJ80" i="34" s="1"/>
  <c r="AJ81" i="34" s="1"/>
  <c r="AG62" i="33"/>
  <c r="AH61" i="33" s="1"/>
  <c r="AF63" i="33"/>
  <c r="AF64" i="33" s="1"/>
  <c r="AF77" i="33" s="1"/>
  <c r="AF80" i="33" s="1"/>
  <c r="AF81" i="33" s="1"/>
  <c r="AK81" i="34" l="1"/>
  <c r="AL62" i="34"/>
  <c r="AM61" i="34" s="1"/>
  <c r="AK63" i="34"/>
  <c r="AK64" i="34" s="1"/>
  <c r="AK77" i="34" s="1"/>
  <c r="AK80" i="34" s="1"/>
  <c r="AH62" i="33"/>
  <c r="AI61" i="33" s="1"/>
  <c r="AG63" i="33"/>
  <c r="AG64" i="33" s="1"/>
  <c r="AG77" i="33" s="1"/>
  <c r="AG80" i="33" s="1"/>
  <c r="AG81" i="33" s="1"/>
  <c r="AL81" i="34" l="1"/>
  <c r="AM62" i="34"/>
  <c r="AN61" i="34" s="1"/>
  <c r="AL63" i="34"/>
  <c r="AL64" i="34" s="1"/>
  <c r="AL77" i="34" s="1"/>
  <c r="AL80" i="34" s="1"/>
  <c r="AI62" i="33"/>
  <c r="AJ61" i="33" s="1"/>
  <c r="AH63" i="33"/>
  <c r="AH64" i="33" s="1"/>
  <c r="AH77" i="33" s="1"/>
  <c r="AH80" i="33" s="1"/>
  <c r="AH81" i="33" s="1"/>
  <c r="C6" i="34" l="1"/>
  <c r="I29" i="29" s="1"/>
  <c r="AN62" i="34"/>
  <c r="AO61" i="34" s="1"/>
  <c r="AM63" i="34"/>
  <c r="AM64" i="34" s="1"/>
  <c r="AM77" i="34" s="1"/>
  <c r="AM80" i="34" s="1"/>
  <c r="AM81" i="34" s="1"/>
  <c r="AJ62" i="33"/>
  <c r="AK61" i="33" s="1"/>
  <c r="AI63" i="33"/>
  <c r="AI64" i="33" s="1"/>
  <c r="AI77" i="33" s="1"/>
  <c r="AI80" i="33" s="1"/>
  <c r="AI81" i="33" s="1"/>
  <c r="AN81" i="34" l="1"/>
  <c r="AO62" i="34"/>
  <c r="AP61" i="34" s="1"/>
  <c r="AN63" i="34"/>
  <c r="AN64" i="34" s="1"/>
  <c r="AN77" i="34" s="1"/>
  <c r="AN80" i="34" s="1"/>
  <c r="AK62" i="33"/>
  <c r="AL61" i="33" s="1"/>
  <c r="AJ63" i="33"/>
  <c r="AJ64" i="33" s="1"/>
  <c r="AJ77" i="33" s="1"/>
  <c r="AJ80" i="33" s="1"/>
  <c r="AJ81" i="33" s="1"/>
  <c r="AO81" i="34" l="1"/>
  <c r="AP62" i="34"/>
  <c r="AQ61" i="34" s="1"/>
  <c r="AO63" i="34"/>
  <c r="AO64" i="34" s="1"/>
  <c r="AO77" i="34" s="1"/>
  <c r="AO80" i="34" s="1"/>
  <c r="AL62" i="33"/>
  <c r="AM61" i="33" s="1"/>
  <c r="AK63" i="33"/>
  <c r="AK64" i="33" s="1"/>
  <c r="AK77" i="33" s="1"/>
  <c r="AK80" i="33" s="1"/>
  <c r="AK81" i="33" s="1"/>
  <c r="AP81" i="34" l="1"/>
  <c r="AQ62" i="34"/>
  <c r="AR61" i="34" s="1"/>
  <c r="AP63" i="34"/>
  <c r="AP64" i="34" s="1"/>
  <c r="AP77" i="34" s="1"/>
  <c r="AP80" i="34" s="1"/>
  <c r="AM62" i="33"/>
  <c r="AN61" i="33" s="1"/>
  <c r="AL63" i="33"/>
  <c r="AL64" i="33" s="1"/>
  <c r="AL77" i="33" s="1"/>
  <c r="AL80" i="33" s="1"/>
  <c r="AL81" i="33" s="1"/>
  <c r="AQ81" i="34" l="1"/>
  <c r="AR62" i="34"/>
  <c r="AS61" i="34" s="1"/>
  <c r="AQ63" i="34"/>
  <c r="AQ64" i="34" s="1"/>
  <c r="AQ77" i="34" s="1"/>
  <c r="AQ80" i="34" s="1"/>
  <c r="C6" i="33"/>
  <c r="I28" i="29" s="1"/>
  <c r="AN62" i="33"/>
  <c r="AO61" i="33" s="1"/>
  <c r="AM63" i="33"/>
  <c r="AM64" i="33" s="1"/>
  <c r="AM77" i="33" s="1"/>
  <c r="AM80" i="33" s="1"/>
  <c r="AM81" i="33" s="1"/>
  <c r="AR81" i="34" l="1"/>
  <c r="AS62" i="34"/>
  <c r="AT61" i="34" s="1"/>
  <c r="AR63" i="34"/>
  <c r="AR64" i="34" s="1"/>
  <c r="AR77" i="34" s="1"/>
  <c r="AR80" i="34" s="1"/>
  <c r="AO62" i="33"/>
  <c r="AP61" i="33" s="1"/>
  <c r="AN63" i="33"/>
  <c r="AN64" i="33" s="1"/>
  <c r="AN77" i="33" s="1"/>
  <c r="AN80" i="33" s="1"/>
  <c r="AN81" i="33" s="1"/>
  <c r="AS81" i="34" l="1"/>
  <c r="AT62" i="34"/>
  <c r="AU61" i="34" s="1"/>
  <c r="AS63" i="34"/>
  <c r="AS64" i="34" s="1"/>
  <c r="AS77" i="34" s="1"/>
  <c r="AS80" i="34" s="1"/>
  <c r="AP62" i="33"/>
  <c r="AQ61" i="33" s="1"/>
  <c r="AO63" i="33"/>
  <c r="AO64" i="33" s="1"/>
  <c r="AO77" i="33" s="1"/>
  <c r="AO80" i="33" s="1"/>
  <c r="AO81" i="33" s="1"/>
  <c r="AT81" i="34" l="1"/>
  <c r="AU62" i="34"/>
  <c r="AV61" i="34" s="1"/>
  <c r="AT63" i="34"/>
  <c r="AT64" i="34" s="1"/>
  <c r="AT77" i="34" s="1"/>
  <c r="AT80" i="34" s="1"/>
  <c r="AQ62" i="33"/>
  <c r="AR61" i="33" s="1"/>
  <c r="AP63" i="33"/>
  <c r="AP64" i="33" s="1"/>
  <c r="AP77" i="33" s="1"/>
  <c r="AP80" i="33" s="1"/>
  <c r="AP81" i="33" s="1"/>
  <c r="AU81" i="34" l="1"/>
  <c r="AV62" i="34"/>
  <c r="AW61" i="34" s="1"/>
  <c r="AU63" i="34"/>
  <c r="AU64" i="34" s="1"/>
  <c r="AU77" i="34" s="1"/>
  <c r="AU80" i="34" s="1"/>
  <c r="AR62" i="33"/>
  <c r="AS61" i="33" s="1"/>
  <c r="AQ63" i="33"/>
  <c r="AQ64" i="33" s="1"/>
  <c r="AQ77" i="33" s="1"/>
  <c r="AQ80" i="33" s="1"/>
  <c r="AQ81" i="33" s="1"/>
  <c r="AV81" i="34" l="1"/>
  <c r="AW62" i="34"/>
  <c r="AX61" i="34" s="1"/>
  <c r="AV63" i="34"/>
  <c r="AV64" i="34" s="1"/>
  <c r="AV77" i="34" s="1"/>
  <c r="AV80" i="34" s="1"/>
  <c r="AS62" i="33"/>
  <c r="AT61" i="33" s="1"/>
  <c r="AR63" i="33"/>
  <c r="AR64" i="33" s="1"/>
  <c r="AR77" i="33" s="1"/>
  <c r="AR80" i="33" s="1"/>
  <c r="AR81" i="33" s="1"/>
  <c r="AW81" i="34" l="1"/>
  <c r="AX62" i="34"/>
  <c r="AY61" i="34" s="1"/>
  <c r="AW63" i="34"/>
  <c r="AW64" i="34" s="1"/>
  <c r="AW77" i="34" s="1"/>
  <c r="AW80" i="34" s="1"/>
  <c r="AT62" i="33"/>
  <c r="AU61" i="33" s="1"/>
  <c r="AS63" i="33"/>
  <c r="AS64" i="33" s="1"/>
  <c r="AS77" i="33" s="1"/>
  <c r="AS80" i="33" s="1"/>
  <c r="AS81" i="33" s="1"/>
  <c r="AX81" i="34" l="1"/>
  <c r="AY62" i="34"/>
  <c r="AZ61" i="34" s="1"/>
  <c r="AX63" i="34"/>
  <c r="AX64" i="34" s="1"/>
  <c r="AX77" i="34" s="1"/>
  <c r="AX80" i="34" s="1"/>
  <c r="AU62" i="33"/>
  <c r="AV61" i="33" s="1"/>
  <c r="AT63" i="33"/>
  <c r="AT64" i="33" s="1"/>
  <c r="AT77" i="33" s="1"/>
  <c r="AT80" i="33" s="1"/>
  <c r="AT81" i="33" s="1"/>
  <c r="AY81" i="34" l="1"/>
  <c r="AZ62" i="34"/>
  <c r="BA61" i="34" s="1"/>
  <c r="AY63" i="34"/>
  <c r="AY64" i="34" s="1"/>
  <c r="AY77" i="34" s="1"/>
  <c r="AY80" i="34" s="1"/>
  <c r="AV62" i="33"/>
  <c r="AW61" i="33" s="1"/>
  <c r="AU63" i="33"/>
  <c r="AU64" i="33" s="1"/>
  <c r="AU77" i="33" s="1"/>
  <c r="AU80" i="33" s="1"/>
  <c r="AU81" i="33" s="1"/>
  <c r="C7" i="34" l="1"/>
  <c r="J29" i="29" s="1"/>
  <c r="BA62" i="34"/>
  <c r="BB61" i="34" s="1"/>
  <c r="AZ63" i="34"/>
  <c r="AZ64" i="34" s="1"/>
  <c r="AZ77" i="34" s="1"/>
  <c r="AZ80" i="34" s="1"/>
  <c r="AZ81" i="34" s="1"/>
  <c r="AW62" i="33"/>
  <c r="AX61" i="33" s="1"/>
  <c r="AV63" i="33"/>
  <c r="AV64" i="33" s="1"/>
  <c r="AV77" i="33" s="1"/>
  <c r="AV80" i="33" s="1"/>
  <c r="AV81" i="33" s="1"/>
  <c r="BB62" i="34" l="1"/>
  <c r="BC61" i="34" s="1"/>
  <c r="BB63" i="34"/>
  <c r="BB64" i="34" s="1"/>
  <c r="BB77" i="34" s="1"/>
  <c r="BB80" i="34" s="1"/>
  <c r="BA63" i="34"/>
  <c r="BA64" i="34" s="1"/>
  <c r="BA77" i="34" s="1"/>
  <c r="BA80" i="34" s="1"/>
  <c r="BA81" i="34" s="1"/>
  <c r="BB81" i="34" s="1"/>
  <c r="AX62" i="33"/>
  <c r="AY61" i="33" s="1"/>
  <c r="AW63" i="33"/>
  <c r="AW64" i="33" s="1"/>
  <c r="AW77" i="33" s="1"/>
  <c r="AW80" i="33" s="1"/>
  <c r="AW81" i="33" s="1"/>
  <c r="BC62" i="34" l="1"/>
  <c r="BD61" i="34" s="1"/>
  <c r="AY62" i="33"/>
  <c r="AZ61" i="33" s="1"/>
  <c r="AX63" i="33"/>
  <c r="AX64" i="33" s="1"/>
  <c r="AX77" i="33" s="1"/>
  <c r="AX80" i="33" s="1"/>
  <c r="AX81" i="33" s="1"/>
  <c r="BD62" i="34" l="1"/>
  <c r="BD63" i="34" s="1"/>
  <c r="BD64" i="34" s="1"/>
  <c r="BD77" i="34" s="1"/>
  <c r="BD80" i="34" s="1"/>
  <c r="BC63" i="34"/>
  <c r="BC64" i="34" s="1"/>
  <c r="BC77" i="34" s="1"/>
  <c r="BC80" i="34" s="1"/>
  <c r="BC81" i="34" s="1"/>
  <c r="AZ62" i="33"/>
  <c r="BA61" i="33" s="1"/>
  <c r="AY63" i="33"/>
  <c r="AY64" i="33" s="1"/>
  <c r="AY77" i="33" s="1"/>
  <c r="AY80" i="33" s="1"/>
  <c r="AY81" i="33" s="1"/>
  <c r="BD81" i="34" l="1"/>
  <c r="C7" i="33"/>
  <c r="J28" i="29" s="1"/>
  <c r="BA62" i="33"/>
  <c r="BB61" i="33" s="1"/>
  <c r="AZ63" i="33"/>
  <c r="AZ64" i="33" s="1"/>
  <c r="AZ77" i="33" s="1"/>
  <c r="AZ80" i="33" s="1"/>
  <c r="AZ81" i="33" s="1"/>
  <c r="BB62" i="33" l="1"/>
  <c r="BC61" i="33" s="1"/>
  <c r="BA63" i="33"/>
  <c r="BA64" i="33" s="1"/>
  <c r="BA77" i="33" s="1"/>
  <c r="BA80" i="33" s="1"/>
  <c r="BA81" i="33" s="1"/>
  <c r="BC62" i="33" l="1"/>
  <c r="BD61" i="33" s="1"/>
  <c r="BB63" i="33"/>
  <c r="BB64" i="33" s="1"/>
  <c r="BB77" i="33" s="1"/>
  <c r="BB80" i="33" s="1"/>
  <c r="BB81" i="33" s="1"/>
  <c r="BD63" i="33" l="1"/>
  <c r="BD64" i="33" s="1"/>
  <c r="BD77" i="33" s="1"/>
  <c r="BD80" i="33" s="1"/>
  <c r="BD62" i="33"/>
  <c r="BC63" i="33"/>
  <c r="BC64" i="33" s="1"/>
  <c r="BC77" i="33" s="1"/>
  <c r="BC80" i="33" s="1"/>
  <c r="BC81" i="33" s="1"/>
  <c r="BD81"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<sst xmlns="http://schemas.openxmlformats.org/spreadsheetml/2006/main" count="729" uniqueCount="364">
  <si>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</si>
  <si>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</si>
  <si>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</si>
  <si>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</si>
  <si>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</si>
  <si>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</si>
  <si>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</si>
  <si>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</si>
  <si>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</si>
  <si>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</si>
  <si>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</si>
  <si>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</si>
  <si>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</si>
  <si>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</si>
  <si>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</si>
  <si>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</si>
  <si>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</si>
  <si>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</si>
  <si>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</si>
  <si>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</si>
  <si>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</si>
  <si>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</si>
  <si>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</si>
  <si>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</si>
  <si>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</si>
  <si>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</si>
  <si>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</si>
  <si>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</si>
  <si>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</si>
  <si>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</si>
  <si>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</si>
  <si>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</si>
  <si>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</si>
  <si>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</si>
  <si>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</si>
  <si>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</si>
  <si>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</si>
  <si>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</si>
  <si>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</si>
  <si>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</si>
  <si>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</si>
  <si>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</si>
  <si>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</si>
  <si>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</si>
  <si>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</si>
  <si>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</si>
  <si>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</si>
  <si>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</si>
  <si>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</si>
  <si>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</si>
  <si>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</si>
  <si>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</si>
  <si>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</si>
  <si>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</si>
  <si>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</si>
  <si>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</si>
  <si>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</si>
  <si>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</si>
  <si>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</si>
  <si>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</si>
  <si>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</si>
  <si>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</si>
  <si>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</si>
  <si>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</si>
  <si>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</si>
  <si>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</si>
  <si>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</si>
  <si>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</si>
  <si>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</si>
  <si>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</si>
  <si>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</si>
  <si>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</si>
  <si>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</si>
  <si>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</si>
  <si>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</si>
  <si>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</si>
  <si>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</si>
  <si>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</si>
  <si>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</si>
  <si>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</si>
  <si>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</si>
  <si>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</si>
  <si>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</si>
  <si>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</si>
  <si>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</si>
  <si>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</si>
  <si>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</si>
  <si>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</si>
  <si>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</si>
  <si>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</si>
  <si>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</si>
  <si>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</si>
  <si>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</si>
  <si>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</si>
  <si>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</si>
  <si>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</si>
  <si>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</si>
  <si>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</si>
  <si>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</si>
  <si>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</si>
  <si>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</si>
  <si>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</si>
  <si>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</si>
  <si>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</si>
  <si>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</si>
  <si>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</si>
  <si>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</si>
  <si>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</si>
  <si>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</si>
  <si>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</si>
  <si>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</si>
  <si>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</si>
  <si>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</si>
  <si>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</si>
  <si>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</si>
  <si>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</si>
  <si>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</si>
  <si>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</si>
  <si>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</si>
  <si>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</si>
  <si>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</si>
  <si>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</si>
  <si>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</si>
  <si>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</si>
  <si>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</si>
  <si>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</si>
  <si>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</si>
  <si>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</si>
  <si>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</si>
  <si>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</si>
  <si>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</si>
  <si>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</si>
  <si>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</si>
  <si>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</si>
  <si>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</si>
  <si>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</si>
  <si>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</si>
  <si>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</si>
  <si>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</si>
  <si>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</si>
  <si>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</si>
  <si>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</si>
  <si>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</si>
  <si>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</si>
  <si>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</si>
  <si>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</si>
  <si>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</si>
  <si>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</si>
  <si>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</si>
  <si>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</si>
  <si>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</si>
  <si>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</si>
  <si>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</si>
  <si>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</si>
  <si>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</si>
  <si>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</si>
  <si>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</si>
  <si>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</si>
  <si>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</si>
  <si>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</si>
  <si>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</si>
  <si>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</si>
  <si>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</si>
  <si>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</si>
  <si>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</si>
  <si>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</si>
  <si>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</si>
  <si>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</si>
  <si>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</si>
  <si>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</si>
  <si>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</si>
  <si>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</si>
  <si>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</si>
  <si>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</si>
  <si>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</si>
  <si>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</si>
  <si>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</si>
  <si>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</si>
  <si>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</si>
  <si>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</si>
  <si>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</si>
  <si>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</si>
  <si>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</si>
  <si>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</si>
  <si>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</si>
  <si>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</si>
  <si>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</si>
  <si>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</si>
  <si>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</si>
  <si>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</si>
  <si>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</si>
  <si>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</si>
  <si>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</si>
  <si>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</si>
  <si>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</si>
  <si>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</si>
  <si>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</si>
  <si>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</si>
  <si>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</si>
  <si>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</si>
  <si>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</si>
  <si>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</si>
  <si>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</si>
  <si>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</si>
  <si>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</si>
  <si>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</si>
  <si>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</si>
  <si>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</si>
  <si>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</si>
  <si>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</si>
  <si>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</si>
  <si>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</si>
  <si>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</si>
  <si>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</si>
  <si>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</si>
  <si>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</si>
  <si>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</si>
  <si>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</si>
  <si>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</si>
  <si>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</si>
  <si>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</si>
  <si>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</si>
  <si>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</si>
  <si>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</si>
  <si>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</si>
  <si>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</si>
  <si>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</si>
  <si>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</si>
  <si>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</si>
  <si>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</si>
  <si>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</si>
  <si>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</si>
  <si>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</si>
  <si>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</si>
  <si>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</si>
  <si>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</si>
  <si>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</si>
  <si>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</si>
  <si>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</si>
  <si>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</si>
  <si>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</si>
  <si>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</si>
  <si>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</si>
  <si>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</si>
  <si>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</si>
  <si>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</si>
  <si>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</si>
  <si>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</si>
  <si>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</si>
  <si>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</si>
  <si>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</si>
  <si>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</si>
  <si>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</si>
  <si>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</si>
  <si>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</si>
  <si>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</si>
  <si>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</si>
  <si>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</si>
  <si>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</si>
  <si>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</si>
  <si>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</si>
  <si>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</si>
  <si>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</si>
  <si>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</si>
  <si>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</si>
  <si>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</si>
  <si>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</si>
  <si>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</si>
  <si>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</si>
  <si>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</si>
  <si>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</si>
  <si>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</si>
  <si>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</si>
  <si>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</si>
  <si>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</si>
  <si>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</si>
  <si>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</si>
  <si>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</si>
  <si>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</si>
  <si>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</si>
  <si>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</si>
  <si>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</si>
  <si>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</si>
  <si>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</si>
  <si>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</si>
  <si>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</si>
  <si>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</si>
  <si>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</si>
  <si>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</si>
  <si>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</si>
  <si>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</si>
  <si>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</si>
  <si>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</si>
  <si>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</si>
  <si>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</si>
  <si>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</si>
  <si>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</si>
  <si>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</si>
  <si>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</si>
  <si>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</si>
  <si>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</si>
  <si>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</si>
  <si>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</si>
  <si>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</si>
  <si>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</si>
  <si>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</si>
  <si>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</si>
  <si>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</si>
  <si>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</si>
  <si>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</si>
  <si>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</si>
  <si>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</si>
  <si>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</si>
  <si>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</si>
  <si>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</si>
  <si>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</si>
  <si>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</si>
  <si>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</si>
  <si>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</si>
  <si>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</si>
  <si>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</si>
  <si>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</si>
  <si>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</si>
  <si>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</si>
  <si>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</si>
  <si>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</si>
  <si>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</si>
  <si>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</si>
  <si>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</si>
  <si>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</si>
  <si>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</si>
  <si>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</si>
  <si>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</si>
  <si>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</si>
  <si>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</si>
  <si>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</si>
  <si>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</si>
  <si>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</si>
  <si>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</si>
  <si>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</si>
  <si>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</si>
  <si>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</si>
  <si>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</si>
  <si>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</si>
  <si>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</si>
  <si>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</si>
  <si>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</si>
  <si>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</si>
  <si>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15/16</t>
  </si>
  <si>
    <t>16/17</t>
  </si>
  <si>
    <t>17/18</t>
  </si>
  <si>
    <r>
      <rPr>
        <b/>
        <sz val="10"/>
        <color theme="1"/>
        <rFont val="Gill Sans MT"/>
        <family val="2"/>
      </rPr>
      <t xml:space="preserve">Bidoyng: </t>
    </r>
    <r>
      <rPr>
        <sz val="10"/>
        <color theme="1"/>
        <rFont val="Gill Sans MT"/>
        <family val="2"/>
      </rPr>
      <t>Primary driver is to reduce duration of outages at the LV level.</t>
    </r>
  </si>
  <si>
    <t>Use thermal cameras to assist in fault location</t>
  </si>
  <si>
    <t>Thermal camera procurement, training &amp; implementation costs</t>
  </si>
  <si>
    <t>Total thermal camera costs</t>
  </si>
  <si>
    <t>*Thermal camera data.  Acquired from LV automation team</t>
  </si>
  <si>
    <t>Thermal camera avoided costs</t>
  </si>
  <si>
    <t>Total # of CMLs avoided</t>
  </si>
  <si>
    <t>Total # of CIs avoided</t>
  </si>
  <si>
    <t>Total £ savings of CIs avoided</t>
  </si>
  <si>
    <t>Total £ savings of CMLs avoided</t>
  </si>
  <si>
    <t>NA</t>
  </si>
  <si>
    <t>Total excavational (Opex) savings</t>
  </si>
  <si>
    <t>Total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</si>
</sst>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36" fillId="0" borderId="0"/>
  </cellStyleXfs>
  <cellXfs count="192">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170" fontId="0" fillId="0" borderId="0" xfId="0" applyNumberFormat="1"/>
    <xf numFmtId="0" fontId="0" fillId="0" borderId="0" xfId="9" applyFont="1" applyFill="1" applyBorder="1" applyAlignment="1" applyProtection="1">
      <alignment horizontal="center" vertical="center"/>
      <protection locked="0"/>
    </xf>
    <xf numFmtId="0" fontId="0" fillId="0" borderId="0" xfId="0" applyFill="1" applyBorder="1"/>
    <xf numFmtId="0" fontId="4" fillId="0" borderId="3" xfId="0" applyFont="1" applyFill="1" applyBorder="1" applyAlignment="1">
      <alignment vertical="top"/>
    </xf>
    <xf numFmtId="0" fontId="4" fillId="0" borderId="3" xfId="0" applyFont="1" applyFill="1" applyBorder="1" applyAlignment="1">
      <alignment vertical="top" wrapText="1"/>
    </xf>
    <xf numFmtId="8" fontId="4" fillId="0" borderId="3" xfId="0" applyNumberFormat="1" applyFont="1" applyFill="1" applyBorder="1" applyAlignment="1">
      <alignment horizontal="center" vertical="top"/>
    </xf>
    <xf numFmtId="8" fontId="0" fillId="0" borderId="0" xfId="0" applyNumberFormat="1"/>
    <xf numFmtId="0" fontId="4" fillId="0" borderId="3" xfId="0" applyFont="1" applyBorder="1" applyAlignment="1">
      <alignment vertical="top" wrapText="1"/>
    </xf>
    <xf numFmtId="2" fontId="0" fillId="0" borderId="3" xfId="0" applyNumberFormat="1" applyBorder="1"/>
    <xf numFmtId="170" fontId="0" fillId="0" borderId="3" xfId="7" applyNumberFormat="1" applyFont="1" applyBorder="1"/>
    <xf numFmtId="0" fontId="0" fillId="0" borderId="0" xfId="0" applyBorder="1" applyAlignment="1">
      <alignment horizontal="left"/>
    </xf>
    <xf numFmtId="0" fontId="0" fillId="0" borderId="3" xfId="9" applyFont="1" applyFill="1" applyBorder="1" applyAlignment="1" applyProtection="1">
      <alignment horizontal="left" vertical="center"/>
      <protection locked="0"/>
    </xf>
    <xf numFmtId="175" fontId="0" fillId="0" borderId="0" xfId="7" applyNumberFormat="1" applyFont="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00000000-0005-0000-0000-000008000000}"/>
    <cellStyle name="Percent" xfId="1" builtinId="5"/>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51" t="s">
        <v>223</v>
      </c>
      <c r="C26" s="151"/>
      <c r="D26" s="151"/>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I30" sqref="I30"/>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56" t="s">
        <v>351</v>
      </c>
      <c r="C2" s="157"/>
      <c r="D2" s="157"/>
      <c r="E2" s="157"/>
      <c r="F2" s="158"/>
      <c r="Z2" s="26" t="s">
        <v>79</v>
      </c>
    </row>
    <row r="3" spans="2:26" ht="24.75" customHeight="1" x14ac:dyDescent="0.3">
      <c r="B3" s="159"/>
      <c r="C3" s="160"/>
      <c r="D3" s="160"/>
      <c r="E3" s="160"/>
      <c r="F3" s="161"/>
    </row>
    <row r="4" spans="2:26" ht="18" customHeight="1" x14ac:dyDescent="0.3">
      <c r="B4" s="25" t="s">
        <v>78</v>
      </c>
      <c r="C4" s="27"/>
      <c r="D4" s="27"/>
      <c r="E4" s="27"/>
      <c r="F4" s="27"/>
    </row>
    <row r="5" spans="2:26" ht="24.75" customHeight="1" x14ac:dyDescent="0.3">
      <c r="B5" s="170"/>
      <c r="C5" s="171"/>
      <c r="D5" s="171"/>
      <c r="E5" s="171"/>
      <c r="F5" s="172"/>
    </row>
    <row r="6" spans="2:26" ht="13.5" customHeight="1" x14ac:dyDescent="0.3">
      <c r="B6" s="27"/>
      <c r="C6" s="27"/>
      <c r="D6" s="27"/>
      <c r="E6" s="27"/>
      <c r="F6" s="27"/>
    </row>
    <row r="7" spans="2:26" x14ac:dyDescent="0.3">
      <c r="B7" s="25" t="s">
        <v>48</v>
      </c>
    </row>
    <row r="8" spans="2:26" x14ac:dyDescent="0.3">
      <c r="B8" s="166" t="s">
        <v>337</v>
      </c>
      <c r="C8" s="167"/>
      <c r="D8" s="162" t="s">
        <v>30</v>
      </c>
      <c r="E8" s="162"/>
      <c r="F8" s="162"/>
    </row>
    <row r="9" spans="2:26" ht="22.5" customHeight="1" x14ac:dyDescent="0.3">
      <c r="B9" s="168" t="s">
        <v>345</v>
      </c>
      <c r="C9" s="169"/>
      <c r="D9" s="155" t="s">
        <v>347</v>
      </c>
      <c r="E9" s="155"/>
      <c r="F9" s="155"/>
    </row>
    <row r="10" spans="2:26" ht="35.25" customHeight="1" x14ac:dyDescent="0.3">
      <c r="B10" s="168" t="s">
        <v>346</v>
      </c>
      <c r="C10" s="169"/>
      <c r="D10" s="163" t="s">
        <v>352</v>
      </c>
      <c r="E10" s="164"/>
      <c r="F10" s="165"/>
    </row>
    <row r="11" spans="2:26" ht="39" customHeight="1" x14ac:dyDescent="0.3">
      <c r="B11" s="168"/>
      <c r="C11" s="169"/>
      <c r="D11" s="155"/>
      <c r="E11" s="155"/>
      <c r="F11" s="155"/>
    </row>
    <row r="12" spans="2:26" ht="22.5" customHeight="1" x14ac:dyDescent="0.3">
      <c r="B12" s="168"/>
      <c r="C12" s="169"/>
      <c r="D12" s="155"/>
      <c r="E12" s="155"/>
      <c r="F12" s="155"/>
    </row>
    <row r="13" spans="2:26" ht="42" customHeight="1" x14ac:dyDescent="0.3">
      <c r="B13" s="168"/>
      <c r="C13" s="169"/>
      <c r="D13" s="155"/>
      <c r="E13" s="155"/>
      <c r="F13" s="155"/>
    </row>
    <row r="14" spans="2:26" ht="22.5" customHeight="1" x14ac:dyDescent="0.3">
      <c r="B14" s="168"/>
      <c r="C14" s="169"/>
      <c r="D14" s="155"/>
      <c r="E14" s="155"/>
      <c r="F14" s="155"/>
    </row>
    <row r="15" spans="2:26" ht="45.75" customHeight="1" x14ac:dyDescent="0.3">
      <c r="B15" s="168"/>
      <c r="C15" s="169"/>
      <c r="D15" s="155"/>
      <c r="E15" s="155"/>
      <c r="F15" s="155"/>
    </row>
    <row r="16" spans="2:26" ht="28.5" customHeight="1" x14ac:dyDescent="0.3">
      <c r="B16" s="168"/>
      <c r="C16" s="169"/>
      <c r="D16" s="155"/>
      <c r="E16" s="155"/>
      <c r="F16" s="155"/>
    </row>
    <row r="17" spans="2:11" ht="22.5" customHeight="1" x14ac:dyDescent="0.3">
      <c r="B17" s="152"/>
      <c r="C17" s="153"/>
      <c r="D17" s="154"/>
      <c r="E17" s="154"/>
      <c r="F17" s="154"/>
    </row>
    <row r="18" spans="2:11" ht="22.5" customHeight="1" x14ac:dyDescent="0.3">
      <c r="B18" s="152"/>
      <c r="C18" s="153"/>
      <c r="D18" s="154"/>
      <c r="E18" s="154"/>
      <c r="F18" s="154"/>
    </row>
    <row r="19" spans="2:11" ht="22.5" customHeight="1" x14ac:dyDescent="0.3">
      <c r="B19" s="152"/>
      <c r="C19" s="153"/>
      <c r="D19" s="154"/>
      <c r="E19" s="154"/>
      <c r="F19" s="154"/>
    </row>
    <row r="20" spans="2:11" ht="22.5" customHeight="1" x14ac:dyDescent="0.3">
      <c r="B20" s="152"/>
      <c r="C20" s="153"/>
      <c r="D20" s="154"/>
      <c r="E20" s="154"/>
      <c r="F20" s="154"/>
    </row>
    <row r="21" spans="2:11" ht="22.5" customHeight="1" x14ac:dyDescent="0.3">
      <c r="B21" s="152"/>
      <c r="C21" s="153"/>
      <c r="D21" s="154"/>
      <c r="E21" s="154"/>
      <c r="F21" s="154"/>
    </row>
    <row r="22" spans="2:11" ht="22.5" customHeight="1" x14ac:dyDescent="0.3">
      <c r="B22" s="152"/>
      <c r="C22" s="153"/>
      <c r="D22" s="154"/>
      <c r="E22" s="154"/>
      <c r="F22" s="154"/>
    </row>
    <row r="23" spans="2:11" ht="22.5" customHeight="1" x14ac:dyDescent="0.3">
      <c r="B23" s="152"/>
      <c r="C23" s="153"/>
      <c r="D23" s="154"/>
      <c r="E23" s="154"/>
      <c r="F23" s="154"/>
    </row>
    <row r="24" spans="2:11" ht="12.75" customHeight="1" x14ac:dyDescent="0.3">
      <c r="B24" s="28"/>
      <c r="C24" s="28"/>
      <c r="D24" s="29"/>
      <c r="E24" s="29"/>
      <c r="F24" s="29"/>
    </row>
    <row r="25" spans="2:11" x14ac:dyDescent="0.3">
      <c r="B25" s="25" t="s">
        <v>49</v>
      </c>
    </row>
    <row r="26" spans="2:11" ht="38.25" customHeight="1" x14ac:dyDescent="0.3">
      <c r="B26" s="174" t="s">
        <v>47</v>
      </c>
      <c r="C26" s="176" t="s">
        <v>27</v>
      </c>
      <c r="D26" s="176" t="s">
        <v>28</v>
      </c>
      <c r="E26" s="176" t="s">
        <v>30</v>
      </c>
      <c r="F26" s="174" t="s">
        <v>340</v>
      </c>
      <c r="G26" s="173" t="s">
        <v>100</v>
      </c>
      <c r="H26" s="173"/>
      <c r="I26" s="173"/>
      <c r="J26" s="173"/>
      <c r="K26" s="173"/>
    </row>
    <row r="27" spans="2:11" ht="36" customHeight="1" x14ac:dyDescent="0.3">
      <c r="B27" s="175"/>
      <c r="C27" s="177"/>
      <c r="D27" s="177"/>
      <c r="E27" s="177"/>
      <c r="F27" s="175"/>
      <c r="G27" s="64" t="s">
        <v>101</v>
      </c>
      <c r="H27" s="64" t="s">
        <v>102</v>
      </c>
      <c r="I27" s="64" t="s">
        <v>103</v>
      </c>
      <c r="J27" s="64" t="s">
        <v>104</v>
      </c>
      <c r="K27" s="64" t="s">
        <v>105</v>
      </c>
    </row>
    <row r="28" spans="2:11" ht="27.75" customHeight="1" x14ac:dyDescent="0.3">
      <c r="B28" s="30">
        <v>1</v>
      </c>
      <c r="C28" s="31" t="str">
        <f>B9&amp;" "&amp;D9</f>
        <v>Option 1 (Baseline) Do Nothing Scenario.  Normal fault location occurrs</v>
      </c>
      <c r="D28" s="30" t="s">
        <v>79</v>
      </c>
      <c r="E28" s="31"/>
      <c r="F28" s="30"/>
      <c r="G28" s="65">
        <f>'Option 1 (Baseline)'!$C$4</f>
        <v>-0.41616796289210795</v>
      </c>
      <c r="H28" s="65">
        <f>'Option 1 (Baseline)'!$C$5</f>
        <v>-0.43444857798563014</v>
      </c>
      <c r="I28" s="65">
        <f>'Option 1 (Baseline)'!$C$6</f>
        <v>-0.44706370517093352</v>
      </c>
      <c r="J28" s="65">
        <f>'Option 1 (Baseline)'!$C$7</f>
        <v>-0.45949058162176054</v>
      </c>
      <c r="K28" s="66"/>
    </row>
    <row r="29" spans="2:11" ht="27.75" customHeight="1" x14ac:dyDescent="0.3">
      <c r="B29" s="30">
        <v>2</v>
      </c>
      <c r="C29" s="145" t="str">
        <f>B10&amp;" "&amp;D10</f>
        <v>Option 2 Use thermal cameras to assist in fault location</v>
      </c>
      <c r="D29" s="30" t="s">
        <v>29</v>
      </c>
      <c r="E29" s="31"/>
      <c r="F29" s="30"/>
      <c r="G29" s="65">
        <f>'Option 2'!$C$4</f>
        <v>-0.17628707251421399</v>
      </c>
      <c r="H29" s="65">
        <f>'Option 2'!$C$5</f>
        <v>-0.20633881062648887</v>
      </c>
      <c r="I29" s="65">
        <f>'Option 2'!$C$6</f>
        <v>-0.22704235488405292</v>
      </c>
      <c r="J29" s="65">
        <f>'Option 2'!$C$7</f>
        <v>-0.24737156901493662</v>
      </c>
      <c r="K29" s="30"/>
    </row>
    <row r="30" spans="2:11" ht="27.75" customHeight="1" x14ac:dyDescent="0.3">
      <c r="B30" s="141">
        <v>3</v>
      </c>
      <c r="C30" s="141"/>
      <c r="D30" s="141"/>
      <c r="E30" s="142"/>
      <c r="F30" s="141"/>
      <c r="G30" s="143"/>
      <c r="H30" s="143"/>
      <c r="I30" s="143"/>
      <c r="J30" s="143"/>
      <c r="K30" s="141"/>
    </row>
    <row r="31" spans="2:11" ht="27.75" customHeight="1" x14ac:dyDescent="0.3">
      <c r="B31" s="141">
        <v>4</v>
      </c>
      <c r="C31" s="141"/>
      <c r="D31" s="141"/>
      <c r="E31" s="142"/>
      <c r="F31" s="141"/>
      <c r="G31" s="143"/>
      <c r="H31" s="143"/>
      <c r="I31" s="143"/>
      <c r="J31" s="143"/>
      <c r="K31" s="141"/>
    </row>
    <row r="32" spans="2:11" ht="27.75" customHeight="1" x14ac:dyDescent="0.3">
      <c r="B32" s="141">
        <v>5</v>
      </c>
      <c r="C32" s="141"/>
      <c r="D32" s="141"/>
      <c r="E32" s="142"/>
      <c r="F32" s="141"/>
      <c r="G32" s="143"/>
      <c r="H32" s="143"/>
      <c r="I32" s="143"/>
      <c r="J32" s="143"/>
      <c r="K32" s="141"/>
    </row>
    <row r="33" spans="2:11" ht="27.75" customHeight="1" x14ac:dyDescent="0.3">
      <c r="B33" s="141">
        <v>6</v>
      </c>
      <c r="C33" s="141"/>
      <c r="D33" s="141"/>
      <c r="E33" s="142"/>
      <c r="F33" s="141"/>
      <c r="G33" s="143"/>
      <c r="H33" s="143"/>
      <c r="I33" s="143"/>
      <c r="J33" s="143"/>
      <c r="K33" s="141"/>
    </row>
    <row r="34" spans="2:11" ht="27.75" customHeight="1" x14ac:dyDescent="0.3">
      <c r="B34" s="141">
        <v>7</v>
      </c>
      <c r="C34" s="141"/>
      <c r="D34" s="141"/>
      <c r="E34" s="142"/>
      <c r="F34" s="141"/>
      <c r="G34" s="143"/>
      <c r="H34" s="143"/>
      <c r="I34" s="143"/>
      <c r="J34" s="143"/>
      <c r="K34" s="141"/>
    </row>
    <row r="35" spans="2:11" ht="27.75" customHeight="1" x14ac:dyDescent="0.3">
      <c r="B35" s="141">
        <v>8</v>
      </c>
      <c r="C35" s="141"/>
      <c r="D35" s="141"/>
      <c r="E35" s="142"/>
      <c r="F35" s="141"/>
      <c r="G35" s="143"/>
      <c r="H35" s="143"/>
      <c r="I35" s="143"/>
      <c r="J35" s="143"/>
      <c r="K35" s="141"/>
    </row>
    <row r="39" spans="2:11" x14ac:dyDescent="0.3">
      <c r="B39"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10" priority="20">
      <formula>$D28="adopted"</formula>
    </cfRule>
  </conditionalFormatting>
  <conditionalFormatting sqref="B30:F35 B29 D29:F29">
    <cfRule type="expression" dxfId="9" priority="19">
      <formula>$D29="adopted"</formula>
    </cfRule>
  </conditionalFormatting>
  <conditionalFormatting sqref="D29:D35">
    <cfRule type="expression" dxfId="8" priority="18">
      <formula>$D29="adopted"</formula>
    </cfRule>
  </conditionalFormatting>
  <conditionalFormatting sqref="G28:K28">
    <cfRule type="expression" dxfId="7" priority="17">
      <formula>$D28="adopted"</formula>
    </cfRule>
  </conditionalFormatting>
  <conditionalFormatting sqref="G29:K35">
    <cfRule type="expression" dxfId="6" priority="16">
      <formula>$D29="adopted"</formula>
    </cfRule>
  </conditionalFormatting>
  <conditionalFormatting sqref="G30:J30">
    <cfRule type="expression" dxfId="5" priority="14">
      <formula>$D30="adopted"</formula>
    </cfRule>
  </conditionalFormatting>
  <conditionalFormatting sqref="G31:J31">
    <cfRule type="expression" dxfId="4" priority="13">
      <formula>$D31="adopted"</formula>
    </cfRule>
  </conditionalFormatting>
  <conditionalFormatting sqref="G32:J35">
    <cfRule type="expression" dxfId="3" priority="12">
      <formula>$D32="adopted"</formula>
    </cfRule>
  </conditionalFormatting>
  <conditionalFormatting sqref="G33:J33">
    <cfRule type="expression" dxfId="2" priority="10">
      <formula>$D33="adopted"</formula>
    </cfRule>
  </conditionalFormatting>
  <conditionalFormatting sqref="G34:J34">
    <cfRule type="expression" dxfId="1" priority="9">
      <formula>$D34="adopted"</formula>
    </cfRule>
  </conditionalFormatting>
  <conditionalFormatting sqref="C29">
    <cfRule type="expression" dxfId="0" priority="1">
      <formula>$D29="adopted"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G8" sqref="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8" t="s">
        <v>73</v>
      </c>
      <c r="C13" s="179"/>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80"/>
      <c r="C14" s="181"/>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82"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82"/>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82"/>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82"/>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82"/>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82"/>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82"/>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82"/>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82"/>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82"/>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6"/>
  <sheetViews>
    <sheetView workbookViewId="0">
      <selection activeCell="E15" sqref="E15"/>
    </sheetView>
  </sheetViews>
  <sheetFormatPr defaultRowHeight="15" x14ac:dyDescent="0.25"/>
  <cols>
    <col min="1" max="1" width="5.85546875" customWidth="1"/>
    <col min="2" max="2" width="35.28515625" customWidth="1"/>
    <col min="3" max="3" width="13.28515625" customWidth="1"/>
    <col min="5" max="6" width="11.5703125" bestFit="1" customWidth="1"/>
    <col min="7" max="7" width="28.5703125" customWidth="1"/>
    <col min="8" max="8" width="10.5703125" customWidth="1"/>
  </cols>
  <sheetData>
    <row r="1" spans="1:6" ht="18.75" x14ac:dyDescent="0.3">
      <c r="A1" s="1" t="s">
        <v>300</v>
      </c>
    </row>
    <row r="2" spans="1:6" x14ac:dyDescent="0.25">
      <c r="A2" t="s">
        <v>76</v>
      </c>
    </row>
    <row r="7" spans="1:6" x14ac:dyDescent="0.25">
      <c r="B7" t="s">
        <v>355</v>
      </c>
    </row>
    <row r="10" spans="1:6" x14ac:dyDescent="0.25">
      <c r="B10" t="s">
        <v>356</v>
      </c>
      <c r="C10" t="s">
        <v>255</v>
      </c>
      <c r="D10" t="s">
        <v>256</v>
      </c>
      <c r="E10" t="s">
        <v>257</v>
      </c>
      <c r="F10" t="s">
        <v>258</v>
      </c>
    </row>
    <row r="11" spans="1:6" x14ac:dyDescent="0.25">
      <c r="B11" t="s">
        <v>358</v>
      </c>
      <c r="C11" t="s">
        <v>361</v>
      </c>
      <c r="D11" t="s">
        <v>361</v>
      </c>
      <c r="E11" s="150">
        <v>4002</v>
      </c>
      <c r="F11" s="150">
        <v>3111</v>
      </c>
    </row>
    <row r="12" spans="1:6" x14ac:dyDescent="0.25">
      <c r="B12" s="129" t="s">
        <v>357</v>
      </c>
      <c r="C12" t="s">
        <v>361</v>
      </c>
      <c r="D12" t="s">
        <v>361</v>
      </c>
      <c r="E12" s="150">
        <v>360180</v>
      </c>
      <c r="F12" s="150">
        <v>282690</v>
      </c>
    </row>
    <row r="13" spans="1:6" x14ac:dyDescent="0.25">
      <c r="B13" s="140" t="s">
        <v>359</v>
      </c>
      <c r="C13" t="s">
        <v>361</v>
      </c>
      <c r="D13" t="s">
        <v>361</v>
      </c>
      <c r="E13" s="138">
        <v>7965.75</v>
      </c>
      <c r="F13" s="138">
        <v>12007.75</v>
      </c>
    </row>
    <row r="14" spans="1:6" x14ac:dyDescent="0.25">
      <c r="B14" s="140" t="s">
        <v>360</v>
      </c>
      <c r="C14" t="s">
        <v>361</v>
      </c>
      <c r="D14" t="s">
        <v>361</v>
      </c>
      <c r="E14" s="138">
        <v>175921.19999999998</v>
      </c>
      <c r="F14" s="138">
        <v>148051.79999999999</v>
      </c>
    </row>
    <row r="15" spans="1:6" x14ac:dyDescent="0.25">
      <c r="B15" s="140" t="s">
        <v>362</v>
      </c>
      <c r="C15" t="s">
        <v>361</v>
      </c>
      <c r="D15" t="s">
        <v>361</v>
      </c>
      <c r="E15" s="138">
        <v>83750</v>
      </c>
      <c r="F15" s="138">
        <v>70000</v>
      </c>
    </row>
    <row r="16" spans="1:6" x14ac:dyDescent="0.25">
      <c r="B16" s="140" t="s">
        <v>363</v>
      </c>
      <c r="C16" t="s">
        <v>361</v>
      </c>
      <c r="D16" t="s">
        <v>361</v>
      </c>
      <c r="E16" s="138">
        <f>SUM(E13:E15)</f>
        <v>267636.94999999995</v>
      </c>
      <c r="F16" s="138">
        <f>SUM(F13:F15)</f>
        <v>230059.55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tabSelected="1" view="pageBreakPreview" zoomScale="80" zoomScaleNormal="90" zoomScaleSheetLayoutView="80" workbookViewId="0">
      <pane xSplit="2" ySplit="12" topLeftCell="C78" activePane="bottomRight" state="frozen"/>
      <selection activeCell="B5" sqref="B5:F5"/>
      <selection pane="topRight" activeCell="B5" sqref="B5:F5"/>
      <selection pane="bottomLeft" activeCell="B5" sqref="B5:F5"/>
      <selection pane="bottomRight" activeCell="I88" sqref="I88"/>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7" width="10.85546875" style="4" bestFit="1" customWidth="1"/>
    <col min="8" max="8" width="9.42578125"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-0.41616796289210795</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-0.43444857798563014</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-0.44706370517093352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-0.45949058162176054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198</v>
      </c>
      <c r="C13" s="60"/>
      <c r="D13" s="61" t="s">
        <v>39</v>
      </c>
      <c r="E13" s="62"/>
      <c r="F13" s="62"/>
      <c r="G13" s="62">
        <f>-'Baseline Workings'!E15/1000000</f>
        <v>-8.3750000000000005E-2</v>
      </c>
      <c r="H13" s="62">
        <f>-'Baseline Workings'!F15/1000000</f>
        <v>-7.0000000000000007E-2</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4"/>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4"/>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8"/>
      <c r="D18" s="124" t="s">
        <v>39</v>
      </c>
      <c r="E18" s="59">
        <f>SUM(E13:E17)</f>
        <v>0</v>
      </c>
      <c r="F18" s="59">
        <f t="shared" ref="F18:AW18" si="0">SUM(F13:F17)</f>
        <v>0</v>
      </c>
      <c r="G18" s="59">
        <f t="shared" si="0"/>
        <v>-8.3750000000000005E-2</v>
      </c>
      <c r="H18" s="59">
        <f t="shared" si="0"/>
        <v>-7.0000000000000007E-2</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-8.3750000000000005E-2</v>
      </c>
      <c r="H26" s="59">
        <f t="shared" si="2"/>
        <v>-7.0000000000000007E-2</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-5.8624999999999997E-2</v>
      </c>
      <c r="H28" s="35">
        <f t="shared" si="3"/>
        <v>-4.9000000000000002E-2</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-2.5125000000000008E-2</v>
      </c>
      <c r="H29" s="35">
        <f t="shared" si="4"/>
        <v>-2.1000000000000005E-2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-1.3027777777777777E-3</v>
      </c>
      <c r="I32" s="35">
        <f>$G$28/'Fixed data'!$C$7</f>
        <v>-1.3027777777777777E-3</v>
      </c>
      <c r="J32" s="35">
        <f>$G$28/'Fixed data'!$C$7</f>
        <v>-1.3027777777777777E-3</v>
      </c>
      <c r="K32" s="35">
        <f>$G$28/'Fixed data'!$C$7</f>
        <v>-1.3027777777777777E-3</v>
      </c>
      <c r="L32" s="35">
        <f>$G$28/'Fixed data'!$C$7</f>
        <v>-1.3027777777777777E-3</v>
      </c>
      <c r="M32" s="35">
        <f>$G$28/'Fixed data'!$C$7</f>
        <v>-1.3027777777777777E-3</v>
      </c>
      <c r="N32" s="35">
        <f>$G$28/'Fixed data'!$C$7</f>
        <v>-1.3027777777777777E-3</v>
      </c>
      <c r="O32" s="35">
        <f>$G$28/'Fixed data'!$C$7</f>
        <v>-1.3027777777777777E-3</v>
      </c>
      <c r="P32" s="35">
        <f>$G$28/'Fixed data'!$C$7</f>
        <v>-1.3027777777777777E-3</v>
      </c>
      <c r="Q32" s="35">
        <f>$G$28/'Fixed data'!$C$7</f>
        <v>-1.3027777777777777E-3</v>
      </c>
      <c r="R32" s="35">
        <f>$G$28/'Fixed data'!$C$7</f>
        <v>-1.3027777777777777E-3</v>
      </c>
      <c r="S32" s="35">
        <f>$G$28/'Fixed data'!$C$7</f>
        <v>-1.3027777777777777E-3</v>
      </c>
      <c r="T32" s="35">
        <f>$G$28/'Fixed data'!$C$7</f>
        <v>-1.3027777777777777E-3</v>
      </c>
      <c r="U32" s="35">
        <f>$G$28/'Fixed data'!$C$7</f>
        <v>-1.3027777777777777E-3</v>
      </c>
      <c r="V32" s="35">
        <f>$G$28/'Fixed data'!$C$7</f>
        <v>-1.3027777777777777E-3</v>
      </c>
      <c r="W32" s="35">
        <f>$G$28/'Fixed data'!$C$7</f>
        <v>-1.3027777777777777E-3</v>
      </c>
      <c r="X32" s="35">
        <f>$G$28/'Fixed data'!$C$7</f>
        <v>-1.3027777777777777E-3</v>
      </c>
      <c r="Y32" s="35">
        <f>$G$28/'Fixed data'!$C$7</f>
        <v>-1.3027777777777777E-3</v>
      </c>
      <c r="Z32" s="35">
        <f>$G$28/'Fixed data'!$C$7</f>
        <v>-1.3027777777777777E-3</v>
      </c>
      <c r="AA32" s="35">
        <f>$G$28/'Fixed data'!$C$7</f>
        <v>-1.3027777777777777E-3</v>
      </c>
      <c r="AB32" s="35">
        <f>$G$28/'Fixed data'!$C$7</f>
        <v>-1.3027777777777777E-3</v>
      </c>
      <c r="AC32" s="35">
        <f>$G$28/'Fixed data'!$C$7</f>
        <v>-1.3027777777777777E-3</v>
      </c>
      <c r="AD32" s="35">
        <f>$G$28/'Fixed data'!$C$7</f>
        <v>-1.3027777777777777E-3</v>
      </c>
      <c r="AE32" s="35">
        <f>$G$28/'Fixed data'!$C$7</f>
        <v>-1.3027777777777777E-3</v>
      </c>
      <c r="AF32" s="35">
        <f>$G$28/'Fixed data'!$C$7</f>
        <v>-1.3027777777777777E-3</v>
      </c>
      <c r="AG32" s="35">
        <f>$G$28/'Fixed data'!$C$7</f>
        <v>-1.3027777777777777E-3</v>
      </c>
      <c r="AH32" s="35">
        <f>$G$28/'Fixed data'!$C$7</f>
        <v>-1.3027777777777777E-3</v>
      </c>
      <c r="AI32" s="35">
        <f>$G$28/'Fixed data'!$C$7</f>
        <v>-1.3027777777777777E-3</v>
      </c>
      <c r="AJ32" s="35">
        <f>$G$28/'Fixed data'!$C$7</f>
        <v>-1.3027777777777777E-3</v>
      </c>
      <c r="AK32" s="35">
        <f>$G$28/'Fixed data'!$C$7</f>
        <v>-1.3027777777777777E-3</v>
      </c>
      <c r="AL32" s="35">
        <f>$G$28/'Fixed data'!$C$7</f>
        <v>-1.3027777777777777E-3</v>
      </c>
      <c r="AM32" s="35">
        <f>$G$28/'Fixed data'!$C$7</f>
        <v>-1.3027777777777777E-3</v>
      </c>
      <c r="AN32" s="35">
        <f>$G$28/'Fixed data'!$C$7</f>
        <v>-1.3027777777777777E-3</v>
      </c>
      <c r="AO32" s="35">
        <f>$G$28/'Fixed data'!$C$7</f>
        <v>-1.3027777777777777E-3</v>
      </c>
      <c r="AP32" s="35">
        <f>$G$28/'Fixed data'!$C$7</f>
        <v>-1.3027777777777777E-3</v>
      </c>
      <c r="AQ32" s="35">
        <f>$G$28/'Fixed data'!$C$7</f>
        <v>-1.3027777777777777E-3</v>
      </c>
      <c r="AR32" s="35">
        <f>$G$28/'Fixed data'!$C$7</f>
        <v>-1.3027777777777777E-3</v>
      </c>
      <c r="AS32" s="35">
        <f>$G$28/'Fixed data'!$C$7</f>
        <v>-1.3027777777777777E-3</v>
      </c>
      <c r="AT32" s="35">
        <f>$G$28/'Fixed data'!$C$7</f>
        <v>-1.3027777777777777E-3</v>
      </c>
      <c r="AU32" s="35">
        <f>$G$28/'Fixed data'!$C$7</f>
        <v>-1.3027777777777777E-3</v>
      </c>
      <c r="AV32" s="35">
        <f>$G$28/'Fixed data'!$C$7</f>
        <v>-1.3027777777777777E-3</v>
      </c>
      <c r="AW32" s="35">
        <f>$G$28/'Fixed data'!$C$7</f>
        <v>-1.3027777777777777E-3</v>
      </c>
      <c r="AX32" s="35">
        <f>$G$28/'Fixed data'!$C$7</f>
        <v>-1.3027777777777777E-3</v>
      </c>
      <c r="AY32" s="35">
        <f>$G$28/'Fixed data'!$C$7</f>
        <v>-1.3027777777777777E-3</v>
      </c>
      <c r="AZ32" s="35">
        <f>$G$28/'Fixed data'!$C$7</f>
        <v>-1.3027777777777777E-3</v>
      </c>
      <c r="BA32" s="35"/>
      <c r="BB32" s="35"/>
      <c r="BC32" s="35"/>
      <c r="BD32" s="35"/>
    </row>
    <row r="33" spans="1:57" ht="16.5" hidden="1" customHeight="1" outlineLevel="1" x14ac:dyDescent="0.35">
      <c r="A33" s="114"/>
      <c r="B33" s="9" t="s">
        <v>4</v>
      </c>
      <c r="C33" s="11" t="s">
        <v>54</v>
      </c>
      <c r="D33" s="9" t="s">
        <v>39</v>
      </c>
      <c r="F33" s="35"/>
      <c r="G33" s="35"/>
      <c r="H33" s="35"/>
      <c r="I33" s="35">
        <f>$H$28/'Fixed data'!$C$7</f>
        <v>-1.088888888888889E-3</v>
      </c>
      <c r="J33" s="35">
        <f>$H$28/'Fixed data'!$C$7</f>
        <v>-1.088888888888889E-3</v>
      </c>
      <c r="K33" s="35">
        <f>$H$28/'Fixed data'!$C$7</f>
        <v>-1.088888888888889E-3</v>
      </c>
      <c r="L33" s="35">
        <f>$H$28/'Fixed data'!$C$7</f>
        <v>-1.088888888888889E-3</v>
      </c>
      <c r="M33" s="35">
        <f>$H$28/'Fixed data'!$C$7</f>
        <v>-1.088888888888889E-3</v>
      </c>
      <c r="N33" s="35">
        <f>$H$28/'Fixed data'!$C$7</f>
        <v>-1.088888888888889E-3</v>
      </c>
      <c r="O33" s="35">
        <f>$H$28/'Fixed data'!$C$7</f>
        <v>-1.088888888888889E-3</v>
      </c>
      <c r="P33" s="35">
        <f>$H$28/'Fixed data'!$C$7</f>
        <v>-1.088888888888889E-3</v>
      </c>
      <c r="Q33" s="35">
        <f>$H$28/'Fixed data'!$C$7</f>
        <v>-1.088888888888889E-3</v>
      </c>
      <c r="R33" s="35">
        <f>$H$28/'Fixed data'!$C$7</f>
        <v>-1.088888888888889E-3</v>
      </c>
      <c r="S33" s="35">
        <f>$H$28/'Fixed data'!$C$7</f>
        <v>-1.088888888888889E-3</v>
      </c>
      <c r="T33" s="35">
        <f>$H$28/'Fixed data'!$C$7</f>
        <v>-1.088888888888889E-3</v>
      </c>
      <c r="U33" s="35">
        <f>$H$28/'Fixed data'!$C$7</f>
        <v>-1.088888888888889E-3</v>
      </c>
      <c r="V33" s="35">
        <f>$H$28/'Fixed data'!$C$7</f>
        <v>-1.088888888888889E-3</v>
      </c>
      <c r="W33" s="35">
        <f>$H$28/'Fixed data'!$C$7</f>
        <v>-1.088888888888889E-3</v>
      </c>
      <c r="X33" s="35">
        <f>$H$28/'Fixed data'!$C$7</f>
        <v>-1.088888888888889E-3</v>
      </c>
      <c r="Y33" s="35">
        <f>$H$28/'Fixed data'!$C$7</f>
        <v>-1.088888888888889E-3</v>
      </c>
      <c r="Z33" s="35">
        <f>$H$28/'Fixed data'!$C$7</f>
        <v>-1.088888888888889E-3</v>
      </c>
      <c r="AA33" s="35">
        <f>$H$28/'Fixed data'!$C$7</f>
        <v>-1.088888888888889E-3</v>
      </c>
      <c r="AB33" s="35">
        <f>$H$28/'Fixed data'!$C$7</f>
        <v>-1.088888888888889E-3</v>
      </c>
      <c r="AC33" s="35">
        <f>$H$28/'Fixed data'!$C$7</f>
        <v>-1.088888888888889E-3</v>
      </c>
      <c r="AD33" s="35">
        <f>$H$28/'Fixed data'!$C$7</f>
        <v>-1.088888888888889E-3</v>
      </c>
      <c r="AE33" s="35">
        <f>$H$28/'Fixed data'!$C$7</f>
        <v>-1.088888888888889E-3</v>
      </c>
      <c r="AF33" s="35">
        <f>$H$28/'Fixed data'!$C$7</f>
        <v>-1.088888888888889E-3</v>
      </c>
      <c r="AG33" s="35">
        <f>$H$28/'Fixed data'!$C$7</f>
        <v>-1.088888888888889E-3</v>
      </c>
      <c r="AH33" s="35">
        <f>$H$28/'Fixed data'!$C$7</f>
        <v>-1.088888888888889E-3</v>
      </c>
      <c r="AI33" s="35">
        <f>$H$28/'Fixed data'!$C$7</f>
        <v>-1.088888888888889E-3</v>
      </c>
      <c r="AJ33" s="35">
        <f>$H$28/'Fixed data'!$C$7</f>
        <v>-1.088888888888889E-3</v>
      </c>
      <c r="AK33" s="35">
        <f>$H$28/'Fixed data'!$C$7</f>
        <v>-1.088888888888889E-3</v>
      </c>
      <c r="AL33" s="35">
        <f>$H$28/'Fixed data'!$C$7</f>
        <v>-1.088888888888889E-3</v>
      </c>
      <c r="AM33" s="35">
        <f>$H$28/'Fixed data'!$C$7</f>
        <v>-1.088888888888889E-3</v>
      </c>
      <c r="AN33" s="35">
        <f>$H$28/'Fixed data'!$C$7</f>
        <v>-1.088888888888889E-3</v>
      </c>
      <c r="AO33" s="35">
        <f>$H$28/'Fixed data'!$C$7</f>
        <v>-1.088888888888889E-3</v>
      </c>
      <c r="AP33" s="35">
        <f>$H$28/'Fixed data'!$C$7</f>
        <v>-1.088888888888889E-3</v>
      </c>
      <c r="AQ33" s="35">
        <f>$H$28/'Fixed data'!$C$7</f>
        <v>-1.088888888888889E-3</v>
      </c>
      <c r="AR33" s="35">
        <f>$H$28/'Fixed data'!$C$7</f>
        <v>-1.088888888888889E-3</v>
      </c>
      <c r="AS33" s="35">
        <f>$H$28/'Fixed data'!$C$7</f>
        <v>-1.088888888888889E-3</v>
      </c>
      <c r="AT33" s="35">
        <f>$H$28/'Fixed data'!$C$7</f>
        <v>-1.088888888888889E-3</v>
      </c>
      <c r="AU33" s="35">
        <f>$H$28/'Fixed data'!$C$7</f>
        <v>-1.088888888888889E-3</v>
      </c>
      <c r="AV33" s="35">
        <f>$H$28/'Fixed data'!$C$7</f>
        <v>-1.088888888888889E-3</v>
      </c>
      <c r="AW33" s="35">
        <f>$H$28/'Fixed data'!$C$7</f>
        <v>-1.088888888888889E-3</v>
      </c>
      <c r="AX33" s="35">
        <f>$H$28/'Fixed data'!$C$7</f>
        <v>-1.088888888888889E-3</v>
      </c>
      <c r="AY33" s="35">
        <f>$H$28/'Fixed data'!$C$7</f>
        <v>-1.088888888888889E-3</v>
      </c>
      <c r="AZ33" s="35">
        <f>$H$28/'Fixed data'!$C$7</f>
        <v>-1.088888888888889E-3</v>
      </c>
      <c r="BA33" s="35">
        <f>$H$28/'Fixed data'!$C$7</f>
        <v>-1.088888888888889E-3</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-1.3027777777777777E-3</v>
      </c>
      <c r="I60" s="35">
        <f t="shared" si="5"/>
        <v>-2.3916666666666669E-3</v>
      </c>
      <c r="J60" s="35">
        <f t="shared" si="5"/>
        <v>-2.3916666666666669E-3</v>
      </c>
      <c r="K60" s="35">
        <f t="shared" si="5"/>
        <v>-2.3916666666666669E-3</v>
      </c>
      <c r="L60" s="35">
        <f t="shared" si="5"/>
        <v>-2.3916666666666669E-3</v>
      </c>
      <c r="M60" s="35">
        <f t="shared" si="5"/>
        <v>-2.3916666666666669E-3</v>
      </c>
      <c r="N60" s="35">
        <f t="shared" si="5"/>
        <v>-2.3916666666666669E-3</v>
      </c>
      <c r="O60" s="35">
        <f t="shared" si="5"/>
        <v>-2.3916666666666669E-3</v>
      </c>
      <c r="P60" s="35">
        <f t="shared" si="5"/>
        <v>-2.3916666666666669E-3</v>
      </c>
      <c r="Q60" s="35">
        <f t="shared" si="5"/>
        <v>-2.3916666666666669E-3</v>
      </c>
      <c r="R60" s="35">
        <f t="shared" si="5"/>
        <v>-2.3916666666666669E-3</v>
      </c>
      <c r="S60" s="35">
        <f t="shared" si="5"/>
        <v>-2.3916666666666669E-3</v>
      </c>
      <c r="T60" s="35">
        <f t="shared" si="5"/>
        <v>-2.3916666666666669E-3</v>
      </c>
      <c r="U60" s="35">
        <f t="shared" si="5"/>
        <v>-2.3916666666666669E-3</v>
      </c>
      <c r="V60" s="35">
        <f t="shared" si="5"/>
        <v>-2.3916666666666669E-3</v>
      </c>
      <c r="W60" s="35">
        <f t="shared" si="5"/>
        <v>-2.3916666666666669E-3</v>
      </c>
      <c r="X60" s="35">
        <f t="shared" si="5"/>
        <v>-2.3916666666666669E-3</v>
      </c>
      <c r="Y60" s="35">
        <f t="shared" si="5"/>
        <v>-2.3916666666666669E-3</v>
      </c>
      <c r="Z60" s="35">
        <f t="shared" si="5"/>
        <v>-2.3916666666666669E-3</v>
      </c>
      <c r="AA60" s="35">
        <f t="shared" si="5"/>
        <v>-2.3916666666666669E-3</v>
      </c>
      <c r="AB60" s="35">
        <f t="shared" si="5"/>
        <v>-2.3916666666666669E-3</v>
      </c>
      <c r="AC60" s="35">
        <f t="shared" si="5"/>
        <v>-2.3916666666666669E-3</v>
      </c>
      <c r="AD60" s="35">
        <f t="shared" si="5"/>
        <v>-2.3916666666666669E-3</v>
      </c>
      <c r="AE60" s="35">
        <f t="shared" si="5"/>
        <v>-2.3916666666666669E-3</v>
      </c>
      <c r="AF60" s="35">
        <f t="shared" si="5"/>
        <v>-2.3916666666666669E-3</v>
      </c>
      <c r="AG60" s="35">
        <f t="shared" si="5"/>
        <v>-2.3916666666666669E-3</v>
      </c>
      <c r="AH60" s="35">
        <f t="shared" si="5"/>
        <v>-2.3916666666666669E-3</v>
      </c>
      <c r="AI60" s="35">
        <f t="shared" si="5"/>
        <v>-2.3916666666666669E-3</v>
      </c>
      <c r="AJ60" s="35">
        <f t="shared" si="5"/>
        <v>-2.3916666666666669E-3</v>
      </c>
      <c r="AK60" s="35">
        <f t="shared" si="5"/>
        <v>-2.3916666666666669E-3</v>
      </c>
      <c r="AL60" s="35">
        <f t="shared" si="5"/>
        <v>-2.3916666666666669E-3</v>
      </c>
      <c r="AM60" s="35">
        <f t="shared" si="5"/>
        <v>-2.3916666666666669E-3</v>
      </c>
      <c r="AN60" s="35">
        <f t="shared" si="5"/>
        <v>-2.3916666666666669E-3</v>
      </c>
      <c r="AO60" s="35">
        <f t="shared" si="5"/>
        <v>-2.3916666666666669E-3</v>
      </c>
      <c r="AP60" s="35">
        <f t="shared" si="5"/>
        <v>-2.3916666666666669E-3</v>
      </c>
      <c r="AQ60" s="35">
        <f t="shared" si="5"/>
        <v>-2.3916666666666669E-3</v>
      </c>
      <c r="AR60" s="35">
        <f t="shared" si="5"/>
        <v>-2.3916666666666669E-3</v>
      </c>
      <c r="AS60" s="35">
        <f t="shared" si="5"/>
        <v>-2.3916666666666669E-3</v>
      </c>
      <c r="AT60" s="35">
        <f t="shared" si="5"/>
        <v>-2.3916666666666669E-3</v>
      </c>
      <c r="AU60" s="35">
        <f t="shared" si="5"/>
        <v>-2.3916666666666669E-3</v>
      </c>
      <c r="AV60" s="35">
        <f t="shared" si="5"/>
        <v>-2.3916666666666669E-3</v>
      </c>
      <c r="AW60" s="35">
        <f t="shared" si="5"/>
        <v>-2.3916666666666669E-3</v>
      </c>
      <c r="AX60" s="35">
        <f t="shared" si="5"/>
        <v>-2.3916666666666669E-3</v>
      </c>
      <c r="AY60" s="35">
        <f t="shared" si="5"/>
        <v>-2.3916666666666669E-3</v>
      </c>
      <c r="AZ60" s="35">
        <f t="shared" si="5"/>
        <v>-2.3916666666666669E-3</v>
      </c>
      <c r="BA60" s="35">
        <f t="shared" si="5"/>
        <v>-1.088888888888889E-3</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-5.8624999999999997E-2</v>
      </c>
      <c r="I61" s="35">
        <f t="shared" si="6"/>
        <v>-0.10632222222222222</v>
      </c>
      <c r="J61" s="35">
        <f t="shared" si="6"/>
        <v>-0.10393055555555555</v>
      </c>
      <c r="K61" s="35">
        <f t="shared" si="6"/>
        <v>-0.10153888888888889</v>
      </c>
      <c r="L61" s="35">
        <f t="shared" si="6"/>
        <v>-9.914722222222222E-2</v>
      </c>
      <c r="M61" s="35">
        <f t="shared" si="6"/>
        <v>-9.6755555555555553E-2</v>
      </c>
      <c r="N61" s="35">
        <f t="shared" si="6"/>
        <v>-9.4363888888888886E-2</v>
      </c>
      <c r="O61" s="35">
        <f t="shared" si="6"/>
        <v>-9.1972222222222219E-2</v>
      </c>
      <c r="P61" s="35">
        <f t="shared" si="6"/>
        <v>-8.9580555555555552E-2</v>
      </c>
      <c r="Q61" s="35">
        <f t="shared" si="6"/>
        <v>-8.7188888888888885E-2</v>
      </c>
      <c r="R61" s="35">
        <f t="shared" si="6"/>
        <v>-8.4797222222222218E-2</v>
      </c>
      <c r="S61" s="35">
        <f t="shared" si="6"/>
        <v>-8.2405555555555551E-2</v>
      </c>
      <c r="T61" s="35">
        <f t="shared" si="6"/>
        <v>-8.0013888888888884E-2</v>
      </c>
      <c r="U61" s="35">
        <f t="shared" si="6"/>
        <v>-7.7622222222222217E-2</v>
      </c>
      <c r="V61" s="35">
        <f t="shared" si="6"/>
        <v>-7.5230555555555551E-2</v>
      </c>
      <c r="W61" s="35">
        <f t="shared" si="6"/>
        <v>-7.2838888888888884E-2</v>
      </c>
      <c r="X61" s="35">
        <f t="shared" si="6"/>
        <v>-7.0447222222222217E-2</v>
      </c>
      <c r="Y61" s="35">
        <f t="shared" si="6"/>
        <v>-6.805555555555555E-2</v>
      </c>
      <c r="Z61" s="35">
        <f t="shared" si="6"/>
        <v>-6.5663888888888883E-2</v>
      </c>
      <c r="AA61" s="35">
        <f t="shared" si="6"/>
        <v>-6.3272222222222216E-2</v>
      </c>
      <c r="AB61" s="35">
        <f t="shared" si="6"/>
        <v>-6.0880555555555549E-2</v>
      </c>
      <c r="AC61" s="35">
        <f t="shared" si="6"/>
        <v>-5.8488888888888882E-2</v>
      </c>
      <c r="AD61" s="35">
        <f t="shared" si="6"/>
        <v>-5.6097222222222215E-2</v>
      </c>
      <c r="AE61" s="35">
        <f t="shared" si="6"/>
        <v>-5.3705555555555548E-2</v>
      </c>
      <c r="AF61" s="35">
        <f t="shared" si="6"/>
        <v>-5.1313888888888881E-2</v>
      </c>
      <c r="AG61" s="35">
        <f t="shared" si="6"/>
        <v>-4.8922222222222214E-2</v>
      </c>
      <c r="AH61" s="35">
        <f t="shared" si="6"/>
        <v>-4.6530555555555547E-2</v>
      </c>
      <c r="AI61" s="35">
        <f t="shared" si="6"/>
        <v>-4.413888888888888E-2</v>
      </c>
      <c r="AJ61" s="35">
        <f t="shared" si="6"/>
        <v>-4.1747222222222213E-2</v>
      </c>
      <c r="AK61" s="35">
        <f t="shared" si="6"/>
        <v>-3.9355555555555546E-2</v>
      </c>
      <c r="AL61" s="35">
        <f t="shared" si="6"/>
        <v>-3.6963888888888879E-2</v>
      </c>
      <c r="AM61" s="35">
        <f t="shared" si="6"/>
        <v>-3.4572222222222213E-2</v>
      </c>
      <c r="AN61" s="35">
        <f t="shared" si="6"/>
        <v>-3.2180555555555546E-2</v>
      </c>
      <c r="AO61" s="35">
        <f t="shared" si="6"/>
        <v>-2.9788888888888879E-2</v>
      </c>
      <c r="AP61" s="35">
        <f t="shared" si="6"/>
        <v>-2.7397222222222212E-2</v>
      </c>
      <c r="AQ61" s="35">
        <f t="shared" si="6"/>
        <v>-2.5005555555555545E-2</v>
      </c>
      <c r="AR61" s="35">
        <f t="shared" si="6"/>
        <v>-2.2613888888888878E-2</v>
      </c>
      <c r="AS61" s="35">
        <f t="shared" si="6"/>
        <v>-2.0222222222222211E-2</v>
      </c>
      <c r="AT61" s="35">
        <f t="shared" si="6"/>
        <v>-1.7830555555555544E-2</v>
      </c>
      <c r="AU61" s="35">
        <f t="shared" si="6"/>
        <v>-1.5438888888888877E-2</v>
      </c>
      <c r="AV61" s="35">
        <f t="shared" si="6"/>
        <v>-1.304722222222221E-2</v>
      </c>
      <c r="AW61" s="35">
        <f t="shared" si="6"/>
        <v>-1.0655555555555543E-2</v>
      </c>
      <c r="AX61" s="35">
        <f t="shared" si="6"/>
        <v>-8.2638888888888762E-3</v>
      </c>
      <c r="AY61" s="35">
        <f t="shared" si="6"/>
        <v>-5.8722222222222092E-3</v>
      </c>
      <c r="AZ61" s="35">
        <f t="shared" si="6"/>
        <v>-3.4805555555555423E-3</v>
      </c>
      <c r="BA61" s="35">
        <f t="shared" si="6"/>
        <v>-1.0888888888888754E-3</v>
      </c>
      <c r="BB61" s="35">
        <f t="shared" si="6"/>
        <v>1.3660947373317356E-17</v>
      </c>
      <c r="BC61" s="35">
        <f t="shared" si="6"/>
        <v>1.3660947373317356E-17</v>
      </c>
      <c r="BD61" s="35">
        <f t="shared" si="6"/>
        <v>1.3660947373317356E-17</v>
      </c>
    </row>
    <row r="62" spans="1:56" ht="16.5" hidden="1" customHeight="1" outlineLevel="1" x14ac:dyDescent="0.3">
      <c r="A62" s="114"/>
      <c r="B62" s="9" t="s">
        <v>33</v>
      </c>
      <c r="C62" s="9" t="s">
        <v>67</v>
      </c>
      <c r="D62" s="9" t="s">
        <v>39</v>
      </c>
      <c r="E62" s="35">
        <f t="shared" ref="E62:BD62" si="7">E28-E60+E61</f>
        <v>0</v>
      </c>
      <c r="F62" s="35">
        <f t="shared" si="7"/>
        <v>0</v>
      </c>
      <c r="G62" s="35">
        <f t="shared" si="7"/>
        <v>-5.8624999999999997E-2</v>
      </c>
      <c r="H62" s="35">
        <f t="shared" si="7"/>
        <v>-0.10632222222222222</v>
      </c>
      <c r="I62" s="35">
        <f t="shared" si="7"/>
        <v>-0.10393055555555555</v>
      </c>
      <c r="J62" s="35">
        <f t="shared" si="7"/>
        <v>-0.10153888888888889</v>
      </c>
      <c r="K62" s="35">
        <f t="shared" si="7"/>
        <v>-9.914722222222222E-2</v>
      </c>
      <c r="L62" s="35">
        <f t="shared" si="7"/>
        <v>-9.6755555555555553E-2</v>
      </c>
      <c r="M62" s="35">
        <f t="shared" si="7"/>
        <v>-9.4363888888888886E-2</v>
      </c>
      <c r="N62" s="35">
        <f t="shared" si="7"/>
        <v>-9.1972222222222219E-2</v>
      </c>
      <c r="O62" s="35">
        <f t="shared" si="7"/>
        <v>-8.9580555555555552E-2</v>
      </c>
      <c r="P62" s="35">
        <f t="shared" si="7"/>
        <v>-8.7188888888888885E-2</v>
      </c>
      <c r="Q62" s="35">
        <f t="shared" si="7"/>
        <v>-8.4797222222222218E-2</v>
      </c>
      <c r="R62" s="35">
        <f t="shared" si="7"/>
        <v>-8.2405555555555551E-2</v>
      </c>
      <c r="S62" s="35">
        <f t="shared" si="7"/>
        <v>-8.0013888888888884E-2</v>
      </c>
      <c r="T62" s="35">
        <f t="shared" si="7"/>
        <v>-7.7622222222222217E-2</v>
      </c>
      <c r="U62" s="35">
        <f t="shared" si="7"/>
        <v>-7.5230555555555551E-2</v>
      </c>
      <c r="V62" s="35">
        <f t="shared" si="7"/>
        <v>-7.2838888888888884E-2</v>
      </c>
      <c r="W62" s="35">
        <f t="shared" si="7"/>
        <v>-7.0447222222222217E-2</v>
      </c>
      <c r="X62" s="35">
        <f t="shared" si="7"/>
        <v>-6.805555555555555E-2</v>
      </c>
      <c r="Y62" s="35">
        <f t="shared" si="7"/>
        <v>-6.5663888888888883E-2</v>
      </c>
      <c r="Z62" s="35">
        <f t="shared" si="7"/>
        <v>-6.3272222222222216E-2</v>
      </c>
      <c r="AA62" s="35">
        <f t="shared" si="7"/>
        <v>-6.0880555555555549E-2</v>
      </c>
      <c r="AB62" s="35">
        <f t="shared" si="7"/>
        <v>-5.8488888888888882E-2</v>
      </c>
      <c r="AC62" s="35">
        <f t="shared" si="7"/>
        <v>-5.6097222222222215E-2</v>
      </c>
      <c r="AD62" s="35">
        <f t="shared" si="7"/>
        <v>-5.3705555555555548E-2</v>
      </c>
      <c r="AE62" s="35">
        <f t="shared" si="7"/>
        <v>-5.1313888888888881E-2</v>
      </c>
      <c r="AF62" s="35">
        <f t="shared" si="7"/>
        <v>-4.8922222222222214E-2</v>
      </c>
      <c r="AG62" s="35">
        <f t="shared" si="7"/>
        <v>-4.6530555555555547E-2</v>
      </c>
      <c r="AH62" s="35">
        <f t="shared" si="7"/>
        <v>-4.413888888888888E-2</v>
      </c>
      <c r="AI62" s="35">
        <f t="shared" si="7"/>
        <v>-4.1747222222222213E-2</v>
      </c>
      <c r="AJ62" s="35">
        <f t="shared" si="7"/>
        <v>-3.9355555555555546E-2</v>
      </c>
      <c r="AK62" s="35">
        <f t="shared" si="7"/>
        <v>-3.6963888888888879E-2</v>
      </c>
      <c r="AL62" s="35">
        <f t="shared" si="7"/>
        <v>-3.4572222222222213E-2</v>
      </c>
      <c r="AM62" s="35">
        <f t="shared" si="7"/>
        <v>-3.2180555555555546E-2</v>
      </c>
      <c r="AN62" s="35">
        <f t="shared" si="7"/>
        <v>-2.9788888888888879E-2</v>
      </c>
      <c r="AO62" s="35">
        <f t="shared" si="7"/>
        <v>-2.7397222222222212E-2</v>
      </c>
      <c r="AP62" s="35">
        <f t="shared" si="7"/>
        <v>-2.5005555555555545E-2</v>
      </c>
      <c r="AQ62" s="35">
        <f t="shared" si="7"/>
        <v>-2.2613888888888878E-2</v>
      </c>
      <c r="AR62" s="35">
        <f t="shared" si="7"/>
        <v>-2.0222222222222211E-2</v>
      </c>
      <c r="AS62" s="35">
        <f t="shared" si="7"/>
        <v>-1.7830555555555544E-2</v>
      </c>
      <c r="AT62" s="35">
        <f t="shared" si="7"/>
        <v>-1.5438888888888877E-2</v>
      </c>
      <c r="AU62" s="35">
        <f t="shared" si="7"/>
        <v>-1.304722222222221E-2</v>
      </c>
      <c r="AV62" s="35">
        <f t="shared" si="7"/>
        <v>-1.0655555555555543E-2</v>
      </c>
      <c r="AW62" s="35">
        <f t="shared" si="7"/>
        <v>-8.2638888888888762E-3</v>
      </c>
      <c r="AX62" s="35">
        <f t="shared" si="7"/>
        <v>-5.8722222222222092E-3</v>
      </c>
      <c r="AY62" s="35">
        <f t="shared" si="7"/>
        <v>-3.4805555555555423E-3</v>
      </c>
      <c r="AZ62" s="35">
        <f t="shared" si="7"/>
        <v>-1.0888888888888754E-3</v>
      </c>
      <c r="BA62" s="35">
        <f t="shared" si="7"/>
        <v>1.3660947373317356E-17</v>
      </c>
      <c r="BB62" s="35">
        <f t="shared" si="7"/>
        <v>1.3660947373317356E-17</v>
      </c>
      <c r="BC62" s="35">
        <f t="shared" si="7"/>
        <v>1.3660947373317356E-17</v>
      </c>
      <c r="BD62" s="35">
        <f t="shared" si="7"/>
        <v>1.3660947373317356E-17</v>
      </c>
    </row>
    <row r="63" spans="1:56" ht="16.5" collapsed="1" x14ac:dyDescent="0.3">
      <c r="A63" s="114"/>
      <c r="B63" s="9" t="s">
        <v>8</v>
      </c>
      <c r="C63" s="11" t="s">
        <v>66</v>
      </c>
      <c r="D63" s="9" t="s">
        <v>39</v>
      </c>
      <c r="E63" s="35">
        <f>AVERAGE(E61:E62)*'Fixed data'!$C$3</f>
        <v>0</v>
      </c>
      <c r="F63" s="35">
        <f>AVERAGE(F61:F62)*'Fixed data'!$C$3</f>
        <v>0</v>
      </c>
      <c r="G63" s="35">
        <f>AVERAGE(G61:G62)*'Fixed data'!$C$3</f>
        <v>-1.1724999999999999E-3</v>
      </c>
      <c r="H63" s="35">
        <f>AVERAGE(H61:H62)*'Fixed data'!$C$3</f>
        <v>-3.2989444444444446E-3</v>
      </c>
      <c r="I63" s="35">
        <f>AVERAGE(I61:I62)*'Fixed data'!$C$3</f>
        <v>-4.2050555555555556E-3</v>
      </c>
      <c r="J63" s="35">
        <f>AVERAGE(J61:J62)*'Fixed data'!$C$3</f>
        <v>-4.109388888888889E-3</v>
      </c>
      <c r="K63" s="35">
        <f>AVERAGE(K61:K62)*'Fixed data'!$C$3</f>
        <v>-4.0137222222222223E-3</v>
      </c>
      <c r="L63" s="35">
        <f>AVERAGE(L61:L62)*'Fixed data'!$C$3</f>
        <v>-3.9180555555555548E-3</v>
      </c>
      <c r="M63" s="35">
        <f>AVERAGE(M61:M62)*'Fixed data'!$C$3</f>
        <v>-3.8223888888888891E-3</v>
      </c>
      <c r="N63" s="35">
        <f>AVERAGE(N61:N62)*'Fixed data'!$C$3</f>
        <v>-3.726722222222222E-3</v>
      </c>
      <c r="O63" s="35">
        <f>AVERAGE(O61:O62)*'Fixed data'!$C$3</f>
        <v>-3.6310555555555558E-3</v>
      </c>
      <c r="P63" s="35">
        <f>AVERAGE(P61:P62)*'Fixed data'!$C$3</f>
        <v>-3.5353888888888887E-3</v>
      </c>
      <c r="Q63" s="35">
        <f>AVERAGE(Q61:Q62)*'Fixed data'!$C$3</f>
        <v>-3.4397222222222225E-3</v>
      </c>
      <c r="R63" s="35">
        <f>AVERAGE(R61:R62)*'Fixed data'!$C$3</f>
        <v>-3.344055555555555E-3</v>
      </c>
      <c r="S63" s="35">
        <f>AVERAGE(S61:S62)*'Fixed data'!$C$3</f>
        <v>-3.2483888888888892E-3</v>
      </c>
      <c r="T63" s="35">
        <f>AVERAGE(T61:T62)*'Fixed data'!$C$3</f>
        <v>-3.1527222222222217E-3</v>
      </c>
      <c r="U63" s="35">
        <f>AVERAGE(U61:U62)*'Fixed data'!$C$3</f>
        <v>-3.0570555555555559E-3</v>
      </c>
      <c r="V63" s="35">
        <f>AVERAGE(V61:V62)*'Fixed data'!$C$3</f>
        <v>-2.9613888888888884E-3</v>
      </c>
      <c r="W63" s="35">
        <f>AVERAGE(W61:W62)*'Fixed data'!$C$3</f>
        <v>-2.8657222222222222E-3</v>
      </c>
      <c r="X63" s="35">
        <f>AVERAGE(X61:X62)*'Fixed data'!$C$3</f>
        <v>-2.7700555555555551E-3</v>
      </c>
      <c r="Y63" s="35">
        <f>AVERAGE(Y61:Y62)*'Fixed data'!$C$3</f>
        <v>-2.6743888888888889E-3</v>
      </c>
      <c r="Z63" s="35">
        <f>AVERAGE(Z61:Z62)*'Fixed data'!$C$3</f>
        <v>-2.5787222222222218E-3</v>
      </c>
      <c r="AA63" s="35">
        <f>AVERAGE(AA61:AA62)*'Fixed data'!$C$3</f>
        <v>-2.4830555555555552E-3</v>
      </c>
      <c r="AB63" s="35">
        <f>AVERAGE(AB61:AB62)*'Fixed data'!$C$3</f>
        <v>-2.3873888888888885E-3</v>
      </c>
      <c r="AC63" s="35">
        <f>AVERAGE(AC61:AC62)*'Fixed data'!$C$3</f>
        <v>-2.2917222222222219E-3</v>
      </c>
      <c r="AD63" s="35">
        <f>AVERAGE(AD61:AD62)*'Fixed data'!$C$3</f>
        <v>-2.1960555555555553E-3</v>
      </c>
      <c r="AE63" s="35">
        <f>AVERAGE(AE61:AE62)*'Fixed data'!$C$3</f>
        <v>-2.1003888888888886E-3</v>
      </c>
      <c r="AF63" s="35">
        <f>AVERAGE(AF61:AF62)*'Fixed data'!$C$3</f>
        <v>-2.004722222222222E-3</v>
      </c>
      <c r="AG63" s="35">
        <f>AVERAGE(AG61:AG62)*'Fixed data'!$C$3</f>
        <v>-1.9090555555555553E-3</v>
      </c>
      <c r="AH63" s="35">
        <f>AVERAGE(AH61:AH62)*'Fixed data'!$C$3</f>
        <v>-1.8133888888888887E-3</v>
      </c>
      <c r="AI63" s="35">
        <f>AVERAGE(AI61:AI62)*'Fixed data'!$C$3</f>
        <v>-1.7177222222222218E-3</v>
      </c>
      <c r="AJ63" s="35">
        <f>AVERAGE(AJ61:AJ62)*'Fixed data'!$C$3</f>
        <v>-1.6220555555555552E-3</v>
      </c>
      <c r="AK63" s="35">
        <f>AVERAGE(AK61:AK62)*'Fixed data'!$C$3</f>
        <v>-1.5263888888888885E-3</v>
      </c>
      <c r="AL63" s="35">
        <f>AVERAGE(AL61:AL62)*'Fixed data'!$C$3</f>
        <v>-1.4307222222222219E-3</v>
      </c>
      <c r="AM63" s="35">
        <f>AVERAGE(AM61:AM62)*'Fixed data'!$C$3</f>
        <v>-1.3350555555555553E-3</v>
      </c>
      <c r="AN63" s="35">
        <f>AVERAGE(AN61:AN62)*'Fixed data'!$C$3</f>
        <v>-1.2393888888888886E-3</v>
      </c>
      <c r="AO63" s="35">
        <f>AVERAGE(AO61:AO62)*'Fixed data'!$C$3</f>
        <v>-1.1437222222222218E-3</v>
      </c>
      <c r="AP63" s="35">
        <f>AVERAGE(AP61:AP62)*'Fixed data'!$C$3</f>
        <v>-1.0480555555555551E-3</v>
      </c>
      <c r="AQ63" s="35">
        <f>AVERAGE(AQ61:AQ62)*'Fixed data'!$C$3</f>
        <v>-9.5238888888888847E-4</v>
      </c>
      <c r="AR63" s="35">
        <f>AVERAGE(AR61:AR62)*'Fixed data'!$C$3</f>
        <v>-8.5672222222222183E-4</v>
      </c>
      <c r="AS63" s="35">
        <f>AVERAGE(AS61:AS62)*'Fixed data'!$C$3</f>
        <v>-7.6105555555555507E-4</v>
      </c>
      <c r="AT63" s="35">
        <f>AVERAGE(AT61:AT62)*'Fixed data'!$C$3</f>
        <v>-6.6538888888888843E-4</v>
      </c>
      <c r="AU63" s="35">
        <f>AVERAGE(AU61:AU62)*'Fixed data'!$C$3</f>
        <v>-5.6972222222222179E-4</v>
      </c>
      <c r="AV63" s="35">
        <f>AVERAGE(AV61:AV62)*'Fixed data'!$C$3</f>
        <v>-4.7405555555555509E-4</v>
      </c>
      <c r="AW63" s="35">
        <f>AVERAGE(AW61:AW62)*'Fixed data'!$C$3</f>
        <v>-3.7838888888888839E-4</v>
      </c>
      <c r="AX63" s="35">
        <f>AVERAGE(AX61:AX62)*'Fixed data'!$C$3</f>
        <v>-2.827222222222217E-4</v>
      </c>
      <c r="AY63" s="35">
        <f>AVERAGE(AY61:AY62)*'Fixed data'!$C$3</f>
        <v>-1.8705555555555503E-4</v>
      </c>
      <c r="AZ63" s="35">
        <f>AVERAGE(AZ61:AZ62)*'Fixed data'!$C$3</f>
        <v>-9.1388888888888358E-5</v>
      </c>
      <c r="BA63" s="35">
        <f>AVERAGE(BA61:BA62)*'Fixed data'!$C$3</f>
        <v>-2.1777777777777233E-5</v>
      </c>
      <c r="BB63" s="35">
        <f>AVERAGE(BB61:BB62)*'Fixed data'!$C$3</f>
        <v>5.4643789493269424E-19</v>
      </c>
      <c r="BC63" s="35">
        <f>AVERAGE(BC61:BC62)*'Fixed data'!$C$3</f>
        <v>5.4643789493269424E-19</v>
      </c>
      <c r="BD63" s="35">
        <f>AVERAGE(BD61:BD62)*'Fixed data'!$C$3</f>
        <v>5.4643789493269424E-19</v>
      </c>
    </row>
    <row r="64" spans="1:56" ht="15.75" thickBot="1" x14ac:dyDescent="0.35">
      <c r="A64" s="113"/>
      <c r="B64" s="12" t="s">
        <v>93</v>
      </c>
      <c r="C64" s="12" t="s">
        <v>44</v>
      </c>
      <c r="D64" s="12" t="s">
        <v>39</v>
      </c>
      <c r="E64" s="53">
        <f t="shared" ref="E64:BD64" si="8">E29+E60+E63</f>
        <v>0</v>
      </c>
      <c r="F64" s="53">
        <f t="shared" si="8"/>
        <v>0</v>
      </c>
      <c r="G64" s="53">
        <f t="shared" si="8"/>
        <v>-2.6297500000000008E-2</v>
      </c>
      <c r="H64" s="53">
        <f t="shared" si="8"/>
        <v>-2.5601722222222227E-2</v>
      </c>
      <c r="I64" s="53">
        <f t="shared" si="8"/>
        <v>-6.5967222222222226E-3</v>
      </c>
      <c r="J64" s="53">
        <f t="shared" si="8"/>
        <v>-6.5010555555555559E-3</v>
      </c>
      <c r="K64" s="53">
        <f t="shared" si="8"/>
        <v>-6.4053888888888893E-3</v>
      </c>
      <c r="L64" s="53">
        <f t="shared" si="8"/>
        <v>-6.3097222222222218E-3</v>
      </c>
      <c r="M64" s="53">
        <f t="shared" si="8"/>
        <v>-6.214055555555556E-3</v>
      </c>
      <c r="N64" s="53">
        <f t="shared" si="8"/>
        <v>-6.1183888888888885E-3</v>
      </c>
      <c r="O64" s="53">
        <f t="shared" si="8"/>
        <v>-6.0227222222222227E-3</v>
      </c>
      <c r="P64" s="53">
        <f t="shared" si="8"/>
        <v>-5.9270555555555552E-3</v>
      </c>
      <c r="Q64" s="53">
        <f t="shared" si="8"/>
        <v>-5.8313888888888894E-3</v>
      </c>
      <c r="R64" s="53">
        <f t="shared" si="8"/>
        <v>-5.7357222222222219E-3</v>
      </c>
      <c r="S64" s="53">
        <f t="shared" si="8"/>
        <v>-5.6400555555555561E-3</v>
      </c>
      <c r="T64" s="53">
        <f t="shared" si="8"/>
        <v>-5.5443888888888886E-3</v>
      </c>
      <c r="U64" s="53">
        <f t="shared" si="8"/>
        <v>-5.4487222222222229E-3</v>
      </c>
      <c r="V64" s="53">
        <f t="shared" si="8"/>
        <v>-5.3530555555555553E-3</v>
      </c>
      <c r="W64" s="53">
        <f t="shared" si="8"/>
        <v>-5.2573888888888896E-3</v>
      </c>
      <c r="X64" s="53">
        <f t="shared" si="8"/>
        <v>-5.1617222222222221E-3</v>
      </c>
      <c r="Y64" s="53">
        <f t="shared" si="8"/>
        <v>-5.0660555555555563E-3</v>
      </c>
      <c r="Z64" s="53">
        <f t="shared" si="8"/>
        <v>-4.9703888888888888E-3</v>
      </c>
      <c r="AA64" s="53">
        <f t="shared" si="8"/>
        <v>-4.8747222222222221E-3</v>
      </c>
      <c r="AB64" s="53">
        <f t="shared" si="8"/>
        <v>-4.7790555555555555E-3</v>
      </c>
      <c r="AC64" s="53">
        <f t="shared" si="8"/>
        <v>-4.6833888888888888E-3</v>
      </c>
      <c r="AD64" s="53">
        <f t="shared" si="8"/>
        <v>-4.5877222222222222E-3</v>
      </c>
      <c r="AE64" s="53">
        <f t="shared" si="8"/>
        <v>-4.4920555555555556E-3</v>
      </c>
      <c r="AF64" s="53">
        <f t="shared" si="8"/>
        <v>-4.3963888888888889E-3</v>
      </c>
      <c r="AG64" s="53">
        <f t="shared" si="8"/>
        <v>-4.3007222222222223E-3</v>
      </c>
      <c r="AH64" s="53">
        <f t="shared" si="8"/>
        <v>-4.2050555555555556E-3</v>
      </c>
      <c r="AI64" s="53">
        <f t="shared" si="8"/>
        <v>-4.109388888888889E-3</v>
      </c>
      <c r="AJ64" s="53">
        <f t="shared" si="8"/>
        <v>-4.0137222222222223E-3</v>
      </c>
      <c r="AK64" s="53">
        <f t="shared" si="8"/>
        <v>-3.9180555555555557E-3</v>
      </c>
      <c r="AL64" s="53">
        <f t="shared" si="8"/>
        <v>-3.8223888888888891E-3</v>
      </c>
      <c r="AM64" s="53">
        <f t="shared" si="8"/>
        <v>-3.7267222222222224E-3</v>
      </c>
      <c r="AN64" s="53">
        <f t="shared" si="8"/>
        <v>-3.6310555555555558E-3</v>
      </c>
      <c r="AO64" s="53">
        <f t="shared" si="8"/>
        <v>-3.5353888888888887E-3</v>
      </c>
      <c r="AP64" s="53">
        <f t="shared" si="8"/>
        <v>-3.4397222222222221E-3</v>
      </c>
      <c r="AQ64" s="53">
        <f t="shared" si="8"/>
        <v>-3.3440555555555554E-3</v>
      </c>
      <c r="AR64" s="53">
        <f t="shared" si="8"/>
        <v>-3.2483888888888888E-3</v>
      </c>
      <c r="AS64" s="53">
        <f t="shared" si="8"/>
        <v>-3.1527222222222221E-3</v>
      </c>
      <c r="AT64" s="53">
        <f t="shared" si="8"/>
        <v>-3.0570555555555555E-3</v>
      </c>
      <c r="AU64" s="53">
        <f t="shared" si="8"/>
        <v>-2.9613888888888888E-3</v>
      </c>
      <c r="AV64" s="53">
        <f t="shared" si="8"/>
        <v>-2.8657222222222222E-3</v>
      </c>
      <c r="AW64" s="53">
        <f t="shared" si="8"/>
        <v>-2.7700555555555551E-3</v>
      </c>
      <c r="AX64" s="53">
        <f t="shared" si="8"/>
        <v>-2.6743888888888885E-3</v>
      </c>
      <c r="AY64" s="53">
        <f t="shared" si="8"/>
        <v>-2.5787222222222218E-3</v>
      </c>
      <c r="AZ64" s="53">
        <f t="shared" si="8"/>
        <v>-2.4830555555555552E-3</v>
      </c>
      <c r="BA64" s="53">
        <f t="shared" si="8"/>
        <v>-1.1106666666666663E-3</v>
      </c>
      <c r="BB64" s="53">
        <f t="shared" si="8"/>
        <v>5.4643789493269424E-19</v>
      </c>
      <c r="BC64" s="53">
        <f t="shared" si="8"/>
        <v>5.4643789493269424E-19</v>
      </c>
      <c r="BD64" s="53">
        <f t="shared" si="8"/>
        <v>5.4643789493269424E-19</v>
      </c>
    </row>
    <row r="65" spans="1:56" ht="12.75" customHeight="1" x14ac:dyDescent="0.3">
      <c r="A65" s="18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296</v>
      </c>
      <c r="C67" s="11"/>
      <c r="D67" s="11" t="s">
        <v>39</v>
      </c>
      <c r="E67" s="82"/>
      <c r="F67" s="82"/>
      <c r="G67" s="82">
        <f>'Fixed data'!$G$7*G$88/1000000</f>
        <v>-6.1804970378554189E-2</v>
      </c>
      <c r="H67" s="82">
        <f>'Fixed data'!$G$7*H$88/1000000</f>
        <v>-4.8044793315262888E-2</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297</v>
      </c>
      <c r="C68" s="9"/>
      <c r="D68" s="9" t="s">
        <v>39</v>
      </c>
      <c r="E68" s="82"/>
      <c r="F68" s="82"/>
      <c r="G68" s="82">
        <f>'Fixed data'!$G$8*G89/1000000</f>
        <v>-0.13566944717243562</v>
      </c>
      <c r="H68" s="82">
        <f>'Fixed data'!$G$8*H89/1000000</f>
        <v>-0.10648119279575717</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99</v>
      </c>
      <c r="C76" s="13"/>
      <c r="D76" s="13" t="s">
        <v>39</v>
      </c>
      <c r="E76" s="53">
        <f>SUM(E65:E75)</f>
        <v>0</v>
      </c>
      <c r="F76" s="53">
        <f t="shared" ref="F76:BD76" si="9">SUM(F65:F75)</f>
        <v>0</v>
      </c>
      <c r="G76" s="53">
        <f t="shared" si="9"/>
        <v>-0.19747441755098982</v>
      </c>
      <c r="H76" s="53">
        <f t="shared" si="9"/>
        <v>-0.15452598611102006</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-0.22377191755098982</v>
      </c>
      <c r="H77" s="54">
        <f>IF('Fixed data'!$G$19=FALSE,H64+H76,H64)</f>
        <v>-0.18012770833324229</v>
      </c>
      <c r="I77" s="54">
        <f>IF('Fixed data'!$G$19=FALSE,I64+I76,I64)</f>
        <v>-6.5967222222222226E-3</v>
      </c>
      <c r="J77" s="54">
        <f>IF('Fixed data'!$G$19=FALSE,J64+J76,J64)</f>
        <v>-6.5010555555555559E-3</v>
      </c>
      <c r="K77" s="54">
        <f>IF('Fixed data'!$G$19=FALSE,K64+K76,K64)</f>
        <v>-6.4053888888888893E-3</v>
      </c>
      <c r="L77" s="54">
        <f>IF('Fixed data'!$G$19=FALSE,L64+L76,L64)</f>
        <v>-6.3097222222222218E-3</v>
      </c>
      <c r="M77" s="54">
        <f>IF('Fixed data'!$G$19=FALSE,M64+M76,M64)</f>
        <v>-6.214055555555556E-3</v>
      </c>
      <c r="N77" s="54">
        <f>IF('Fixed data'!$G$19=FALSE,N64+N76,N64)</f>
        <v>-6.1183888888888885E-3</v>
      </c>
      <c r="O77" s="54">
        <f>IF('Fixed data'!$G$19=FALSE,O64+O76,O64)</f>
        <v>-6.0227222222222227E-3</v>
      </c>
      <c r="P77" s="54">
        <f>IF('Fixed data'!$G$19=FALSE,P64+P76,P64)</f>
        <v>-5.9270555555555552E-3</v>
      </c>
      <c r="Q77" s="54">
        <f>IF('Fixed data'!$G$19=FALSE,Q64+Q76,Q64)</f>
        <v>-5.8313888888888894E-3</v>
      </c>
      <c r="R77" s="54">
        <f>IF('Fixed data'!$G$19=FALSE,R64+R76,R64)</f>
        <v>-5.7357222222222219E-3</v>
      </c>
      <c r="S77" s="54">
        <f>IF('Fixed data'!$G$19=FALSE,S64+S76,S64)</f>
        <v>-5.6400555555555561E-3</v>
      </c>
      <c r="T77" s="54">
        <f>IF('Fixed data'!$G$19=FALSE,T64+T76,T64)</f>
        <v>-5.5443888888888886E-3</v>
      </c>
      <c r="U77" s="54">
        <f>IF('Fixed data'!$G$19=FALSE,U64+U76,U64)</f>
        <v>-5.4487222222222229E-3</v>
      </c>
      <c r="V77" s="54">
        <f>IF('Fixed data'!$G$19=FALSE,V64+V76,V64)</f>
        <v>-5.3530555555555553E-3</v>
      </c>
      <c r="W77" s="54">
        <f>IF('Fixed data'!$G$19=FALSE,W64+W76,W64)</f>
        <v>-5.2573888888888896E-3</v>
      </c>
      <c r="X77" s="54">
        <f>IF('Fixed data'!$G$19=FALSE,X64+X76,X64)</f>
        <v>-5.1617222222222221E-3</v>
      </c>
      <c r="Y77" s="54">
        <f>IF('Fixed data'!$G$19=FALSE,Y64+Y76,Y64)</f>
        <v>-5.0660555555555563E-3</v>
      </c>
      <c r="Z77" s="54">
        <f>IF('Fixed data'!$G$19=FALSE,Z64+Z76,Z64)</f>
        <v>-4.9703888888888888E-3</v>
      </c>
      <c r="AA77" s="54">
        <f>IF('Fixed data'!$G$19=FALSE,AA64+AA76,AA64)</f>
        <v>-4.8747222222222221E-3</v>
      </c>
      <c r="AB77" s="54">
        <f>IF('Fixed data'!$G$19=FALSE,AB64+AB76,AB64)</f>
        <v>-4.7790555555555555E-3</v>
      </c>
      <c r="AC77" s="54">
        <f>IF('Fixed data'!$G$19=FALSE,AC64+AC76,AC64)</f>
        <v>-4.6833888888888888E-3</v>
      </c>
      <c r="AD77" s="54">
        <f>IF('Fixed data'!$G$19=FALSE,AD64+AD76,AD64)</f>
        <v>-4.5877222222222222E-3</v>
      </c>
      <c r="AE77" s="54">
        <f>IF('Fixed data'!$G$19=FALSE,AE64+AE76,AE64)</f>
        <v>-4.4920555555555556E-3</v>
      </c>
      <c r="AF77" s="54">
        <f>IF('Fixed data'!$G$19=FALSE,AF64+AF76,AF64)</f>
        <v>-4.3963888888888889E-3</v>
      </c>
      <c r="AG77" s="54">
        <f>IF('Fixed data'!$G$19=FALSE,AG64+AG76,AG64)</f>
        <v>-4.3007222222222223E-3</v>
      </c>
      <c r="AH77" s="54">
        <f>IF('Fixed data'!$G$19=FALSE,AH64+AH76,AH64)</f>
        <v>-4.2050555555555556E-3</v>
      </c>
      <c r="AI77" s="54">
        <f>IF('Fixed data'!$G$19=FALSE,AI64+AI76,AI64)</f>
        <v>-4.109388888888889E-3</v>
      </c>
      <c r="AJ77" s="54">
        <f>IF('Fixed data'!$G$19=FALSE,AJ64+AJ76,AJ64)</f>
        <v>-4.0137222222222223E-3</v>
      </c>
      <c r="AK77" s="54">
        <f>IF('Fixed data'!$G$19=FALSE,AK64+AK76,AK64)</f>
        <v>-3.9180555555555557E-3</v>
      </c>
      <c r="AL77" s="54">
        <f>IF('Fixed data'!$G$19=FALSE,AL64+AL76,AL64)</f>
        <v>-3.8223888888888891E-3</v>
      </c>
      <c r="AM77" s="54">
        <f>IF('Fixed data'!$G$19=FALSE,AM64+AM76,AM64)</f>
        <v>-3.7267222222222224E-3</v>
      </c>
      <c r="AN77" s="54">
        <f>IF('Fixed data'!$G$19=FALSE,AN64+AN76,AN64)</f>
        <v>-3.6310555555555558E-3</v>
      </c>
      <c r="AO77" s="54">
        <f>IF('Fixed data'!$G$19=FALSE,AO64+AO76,AO64)</f>
        <v>-3.5353888888888887E-3</v>
      </c>
      <c r="AP77" s="54">
        <f>IF('Fixed data'!$G$19=FALSE,AP64+AP76,AP64)</f>
        <v>-3.4397222222222221E-3</v>
      </c>
      <c r="AQ77" s="54">
        <f>IF('Fixed data'!$G$19=FALSE,AQ64+AQ76,AQ64)</f>
        <v>-3.3440555555555554E-3</v>
      </c>
      <c r="AR77" s="54">
        <f>IF('Fixed data'!$G$19=FALSE,AR64+AR76,AR64)</f>
        <v>-3.2483888888888888E-3</v>
      </c>
      <c r="AS77" s="54">
        <f>IF('Fixed data'!$G$19=FALSE,AS64+AS76,AS64)</f>
        <v>-3.1527222222222221E-3</v>
      </c>
      <c r="AT77" s="54">
        <f>IF('Fixed data'!$G$19=FALSE,AT64+AT76,AT64)</f>
        <v>-3.0570555555555555E-3</v>
      </c>
      <c r="AU77" s="54">
        <f>IF('Fixed data'!$G$19=FALSE,AU64+AU76,AU64)</f>
        <v>-2.9613888888888888E-3</v>
      </c>
      <c r="AV77" s="54">
        <f>IF('Fixed data'!$G$19=FALSE,AV64+AV76,AV64)</f>
        <v>-2.8657222222222222E-3</v>
      </c>
      <c r="AW77" s="54">
        <f>IF('Fixed data'!$G$19=FALSE,AW64+AW76,AW64)</f>
        <v>-2.7700555555555551E-3</v>
      </c>
      <c r="AX77" s="54">
        <f>IF('Fixed data'!$G$19=FALSE,AX64+AX76,AX64)</f>
        <v>-2.6743888888888885E-3</v>
      </c>
      <c r="AY77" s="54">
        <f>IF('Fixed data'!$G$19=FALSE,AY64+AY76,AY64)</f>
        <v>-2.5787222222222218E-3</v>
      </c>
      <c r="AZ77" s="54">
        <f>IF('Fixed data'!$G$19=FALSE,AZ64+AZ76,AZ64)</f>
        <v>-2.4830555555555552E-3</v>
      </c>
      <c r="BA77" s="54">
        <f>IF('Fixed data'!$G$19=FALSE,BA64+BA76,BA64)</f>
        <v>-1.1106666666666663E-3</v>
      </c>
      <c r="BB77" s="54">
        <f>IF('Fixed data'!$G$19=FALSE,BB64+BB76,BB64)</f>
        <v>5.4643789493269424E-19</v>
      </c>
      <c r="BC77" s="54">
        <f>IF('Fixed data'!$G$19=FALSE,BC64+BC76,BC64)</f>
        <v>5.4643789493269424E-19</v>
      </c>
      <c r="BD77" s="54">
        <f>IF('Fixed data'!$G$19=FALSE,BD64+BD76,BD64)</f>
        <v>5.4643789493269424E-19</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-0.20182944876846137</v>
      </c>
      <c r="H80" s="55">
        <f t="shared" si="10"/>
        <v>-0.15697089142015935</v>
      </c>
      <c r="I80" s="55">
        <f t="shared" si="10"/>
        <v>-5.5542631003304456E-3</v>
      </c>
      <c r="J80" s="55">
        <f t="shared" si="10"/>
        <v>-5.2886128831249411E-3</v>
      </c>
      <c r="K80" s="55">
        <f t="shared" si="10"/>
        <v>-5.0345777663312391E-3</v>
      </c>
      <c r="L80" s="55">
        <f t="shared" si="10"/>
        <v>-4.791675972070036E-3</v>
      </c>
      <c r="M80" s="55">
        <f t="shared" si="10"/>
        <v>-4.5594450240180511E-3</v>
      </c>
      <c r="N80" s="55">
        <f t="shared" si="10"/>
        <v>-4.337440992926162E-3</v>
      </c>
      <c r="O80" s="55">
        <f t="shared" si="10"/>
        <v>-4.1252377710930058E-3</v>
      </c>
      <c r="P80" s="55">
        <f t="shared" si="10"/>
        <v>-3.9224263746984612E-3</v>
      </c>
      <c r="Q80" s="55">
        <f t="shared" si="10"/>
        <v>-3.7286142729424823E-3</v>
      </c>
      <c r="R80" s="55">
        <f t="shared" si="10"/>
        <v>-3.5434247429741417E-3</v>
      </c>
      <c r="S80" s="55">
        <f t="shared" si="10"/>
        <v>-3.3664962496338241E-3</v>
      </c>
      <c r="T80" s="55">
        <f t="shared" si="10"/>
        <v>-3.1974818490680041E-3</v>
      </c>
      <c r="U80" s="55">
        <f t="shared" si="10"/>
        <v>-3.0360486153113916E-3</v>
      </c>
      <c r="V80" s="55">
        <f t="shared" si="10"/>
        <v>-2.8818770889650403E-3</v>
      </c>
      <c r="W80" s="55">
        <f t="shared" si="10"/>
        <v>-2.7346607471317821E-3</v>
      </c>
      <c r="X80" s="55">
        <f t="shared" si="10"/>
        <v>-2.5941054938017193E-3</v>
      </c>
      <c r="Y80" s="55">
        <f t="shared" si="10"/>
        <v>-2.4599291699108766E-3</v>
      </c>
      <c r="Z80" s="55">
        <f t="shared" si="10"/>
        <v>-2.3318610823251824E-3</v>
      </c>
      <c r="AA80" s="55">
        <f t="shared" si="10"/>
        <v>-2.2096415510301304E-3</v>
      </c>
      <c r="AB80" s="55">
        <f t="shared" si="10"/>
        <v>-2.093021473833404E-3</v>
      </c>
      <c r="AC80" s="55">
        <f t="shared" si="10"/>
        <v>-1.9817619079138516E-3</v>
      </c>
      <c r="AD80" s="55">
        <f t="shared" si="10"/>
        <v>-1.8756336675752232E-3</v>
      </c>
      <c r="AE80" s="55">
        <f t="shared" si="10"/>
        <v>-1.7744169375872112E-3</v>
      </c>
      <c r="AF80" s="55">
        <f t="shared" si="10"/>
        <v>-1.6779009015195725E-3</v>
      </c>
      <c r="AG80" s="55">
        <f t="shared" si="10"/>
        <v>-1.585883384497472E-3</v>
      </c>
      <c r="AH80" s="55">
        <f t="shared" si="10"/>
        <v>-1.4981705098277148E-3</v>
      </c>
      <c r="AI80" s="55">
        <f t="shared" si="10"/>
        <v>-1.6437027300233071E-3</v>
      </c>
      <c r="AJ80" s="55">
        <f t="shared" si="10"/>
        <v>-1.5586769836274088E-3</v>
      </c>
      <c r="AK80" s="55">
        <f t="shared" si="10"/>
        <v>-1.4772097806100056E-3</v>
      </c>
      <c r="AL80" s="55">
        <f t="shared" si="10"/>
        <v>-1.3991659576107107E-3</v>
      </c>
      <c r="AM80" s="55">
        <f t="shared" si="10"/>
        <v>-1.3244152060213573E-3</v>
      </c>
      <c r="AN80" s="55">
        <f t="shared" si="10"/>
        <v>-1.2528319038488884E-3</v>
      </c>
      <c r="AO80" s="55">
        <f t="shared" si="10"/>
        <v>-1.1842949532541735E-3</v>
      </c>
      <c r="AP80" s="55">
        <f t="shared" si="10"/>
        <v>-1.1186876235787626E-3</v>
      </c>
      <c r="AQ80" s="55">
        <f t="shared" si="10"/>
        <v>-1.0558973996777046E-3</v>
      </c>
      <c r="AR80" s="55">
        <f t="shared" si="10"/>
        <v>-9.958158353825144E-4</v>
      </c>
      <c r="AS80" s="55">
        <f t="shared" si="10"/>
        <v>-9.383384119240973E-4</v>
      </c>
      <c r="AT80" s="55">
        <f t="shared" si="10"/>
        <v>-8.8336440115102828E-4</v>
      </c>
      <c r="AU80" s="55">
        <f t="shared" si="10"/>
        <v>-8.3079673338393926E-4</v>
      </c>
      <c r="AV80" s="55">
        <f t="shared" si="10"/>
        <v>-7.8054186975199042E-4</v>
      </c>
      <c r="AW80" s="55">
        <f t="shared" si="10"/>
        <v>-7.3250967886243827E-4</v>
      </c>
      <c r="AX80" s="55">
        <f t="shared" si="10"/>
        <v>-6.86613317659188E-4</v>
      </c>
      <c r="AY80" s="55">
        <f t="shared" si="10"/>
        <v>-6.4276911633093497E-4</v>
      </c>
      <c r="AZ80" s="55">
        <f t="shared" si="10"/>
        <v>-6.0089646713407314E-4</v>
      </c>
      <c r="BA80" s="55">
        <f t="shared" si="10"/>
        <v>-2.6095145785174793E-4</v>
      </c>
      <c r="BB80" s="55">
        <f t="shared" si="10"/>
        <v>1.2464635249955728E-19</v>
      </c>
      <c r="BC80" s="55">
        <f t="shared" si="10"/>
        <v>1.2101587621316241E-19</v>
      </c>
      <c r="BD80" s="55">
        <f t="shared" si="10"/>
        <v>1.1749114195452661E-19</v>
      </c>
    </row>
    <row r="81" spans="1:56" x14ac:dyDescent="0.3">
      <c r="A81" s="75"/>
      <c r="B81" s="15" t="s">
        <v>18</v>
      </c>
      <c r="C81" s="15"/>
      <c r="D81" s="14" t="s">
        <v>39</v>
      </c>
      <c r="E81" s="56">
        <f>+E80</f>
        <v>0</v>
      </c>
      <c r="F81" s="56">
        <f t="shared" ref="F81:BD81" si="11">+E81+F80</f>
        <v>0</v>
      </c>
      <c r="G81" s="56">
        <f t="shared" si="11"/>
        <v>-0.20182944876846137</v>
      </c>
      <c r="H81" s="56">
        <f t="shared" si="11"/>
        <v>-0.35880034018862073</v>
      </c>
      <c r="I81" s="56">
        <f t="shared" si="11"/>
        <v>-0.3643546032889512</v>
      </c>
      <c r="J81" s="56">
        <f t="shared" si="11"/>
        <v>-0.36964321617207613</v>
      </c>
      <c r="K81" s="56">
        <f t="shared" si="11"/>
        <v>-0.37467779393840739</v>
      </c>
      <c r="L81" s="56">
        <f t="shared" si="11"/>
        <v>-0.37946946991047742</v>
      </c>
      <c r="M81" s="56">
        <f t="shared" si="11"/>
        <v>-0.38402891493449548</v>
      </c>
      <c r="N81" s="56">
        <f t="shared" si="11"/>
        <v>-0.38836635592742164</v>
      </c>
      <c r="O81" s="56">
        <f t="shared" si="11"/>
        <v>-0.39249159369851466</v>
      </c>
      <c r="P81" s="56">
        <f t="shared" si="11"/>
        <v>-0.39641402007321314</v>
      </c>
      <c r="Q81" s="56">
        <f t="shared" si="11"/>
        <v>-0.4001426343461556</v>
      </c>
      <c r="R81" s="56">
        <f t="shared" si="11"/>
        <v>-0.40368605908912975</v>
      </c>
      <c r="S81" s="56">
        <f t="shared" si="11"/>
        <v>-0.40705255533876356</v>
      </c>
      <c r="T81" s="56">
        <f t="shared" si="11"/>
        <v>-0.41025003718783154</v>
      </c>
      <c r="U81" s="56">
        <f t="shared" si="11"/>
        <v>-0.41328608580314291</v>
      </c>
      <c r="V81" s="56">
        <f t="shared" si="11"/>
        <v>-0.41616796289210795</v>
      </c>
      <c r="W81" s="56">
        <f t="shared" si="11"/>
        <v>-0.41890262363923975</v>
      </c>
      <c r="X81" s="56">
        <f t="shared" si="11"/>
        <v>-0.42149672913304148</v>
      </c>
      <c r="Y81" s="56">
        <f t="shared" si="11"/>
        <v>-0.42395665830295237</v>
      </c>
      <c r="Z81" s="56">
        <f t="shared" si="11"/>
        <v>-0.42628851938527756</v>
      </c>
      <c r="AA81" s="56">
        <f t="shared" si="11"/>
        <v>-0.42849816093630771</v>
      </c>
      <c r="AB81" s="56">
        <f t="shared" si="11"/>
        <v>-0.4305911824101411</v>
      </c>
      <c r="AC81" s="56">
        <f t="shared" si="11"/>
        <v>-0.43257294431805493</v>
      </c>
      <c r="AD81" s="56">
        <f t="shared" si="11"/>
        <v>-0.43444857798563014</v>
      </c>
      <c r="AE81" s="56">
        <f t="shared" si="11"/>
        <v>-0.43622299492321737</v>
      </c>
      <c r="AF81" s="56">
        <f t="shared" si="11"/>
        <v>-0.43790089582473696</v>
      </c>
      <c r="AG81" s="56">
        <f t="shared" si="11"/>
        <v>-0.43948677920923446</v>
      </c>
      <c r="AH81" s="56">
        <f t="shared" si="11"/>
        <v>-0.44098494971906216</v>
      </c>
      <c r="AI81" s="56">
        <f t="shared" si="11"/>
        <v>-0.44262865244908545</v>
      </c>
      <c r="AJ81" s="56">
        <f t="shared" si="11"/>
        <v>-0.44418732943271283</v>
      </c>
      <c r="AK81" s="56">
        <f t="shared" si="11"/>
        <v>-0.44566453921332283</v>
      </c>
      <c r="AL81" s="56">
        <f t="shared" si="11"/>
        <v>-0.44706370517093352</v>
      </c>
      <c r="AM81" s="56">
        <f t="shared" si="11"/>
        <v>-0.44838812037695486</v>
      </c>
      <c r="AN81" s="56">
        <f t="shared" si="11"/>
        <v>-0.44964095228080375</v>
      </c>
      <c r="AO81" s="56">
        <f t="shared" si="11"/>
        <v>-0.45082524723405792</v>
      </c>
      <c r="AP81" s="56">
        <f t="shared" si="11"/>
        <v>-0.45194393485763668</v>
      </c>
      <c r="AQ81" s="56">
        <f t="shared" si="11"/>
        <v>-0.45299983225731438</v>
      </c>
      <c r="AR81" s="56">
        <f t="shared" si="11"/>
        <v>-0.45399564809269688</v>
      </c>
      <c r="AS81" s="56">
        <f t="shared" si="11"/>
        <v>-0.45493398650462097</v>
      </c>
      <c r="AT81" s="56">
        <f t="shared" si="11"/>
        <v>-0.45581735090577202</v>
      </c>
      <c r="AU81" s="56">
        <f t="shared" si="11"/>
        <v>-0.45664814763915595</v>
      </c>
      <c r="AV81" s="56">
        <f t="shared" si="11"/>
        <v>-0.45742868950890797</v>
      </c>
      <c r="AW81" s="56">
        <f t="shared" si="11"/>
        <v>-0.45816119918777043</v>
      </c>
      <c r="AX81" s="56">
        <f t="shared" si="11"/>
        <v>-0.45884781250542961</v>
      </c>
      <c r="AY81" s="56">
        <f t="shared" si="11"/>
        <v>-0.45949058162176054</v>
      </c>
      <c r="AZ81" s="56">
        <f t="shared" si="11"/>
        <v>-0.46009147808889461</v>
      </c>
      <c r="BA81" s="56">
        <f t="shared" si="11"/>
        <v>-0.46035242954674638</v>
      </c>
      <c r="BB81" s="56">
        <f t="shared" si="11"/>
        <v>-0.46035242954674638</v>
      </c>
      <c r="BC81" s="56">
        <f t="shared" si="11"/>
        <v>-0.46035242954674638</v>
      </c>
      <c r="BD81" s="56">
        <f t="shared" si="11"/>
        <v>-0.46035242954674638</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212</v>
      </c>
      <c r="D88" s="4" t="s">
        <v>207</v>
      </c>
      <c r="E88" s="44"/>
      <c r="F88" s="44"/>
      <c r="G88" s="44">
        <f>-'Baseline Workings'!E11</f>
        <v>-4002</v>
      </c>
      <c r="H88" s="44">
        <f>-'Baseline Workings'!F11</f>
        <v>-3111</v>
      </c>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213</v>
      </c>
      <c r="D89" s="4" t="s">
        <v>87</v>
      </c>
      <c r="E89" s="44"/>
      <c r="F89" s="44"/>
      <c r="G89" s="44">
        <f>-'Baseline Workings'!E12</f>
        <v>-360180</v>
      </c>
      <c r="H89" s="44">
        <f>-'Baseline Workings'!F12</f>
        <v>-282690</v>
      </c>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-0.17628707251421399</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-0.20633881062648887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-0.22704235488405292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-0.24737156901493662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3" t="s">
        <v>11</v>
      </c>
      <c r="B13" s="61" t="s">
        <v>195</v>
      </c>
      <c r="C13" s="60"/>
      <c r="D13" s="61" t="s">
        <v>39</v>
      </c>
      <c r="E13" s="62"/>
      <c r="F13" s="62"/>
      <c r="G13" s="62">
        <f>-'Option 2 Workings'!E8/1000000</f>
        <v>-0.255</v>
      </c>
      <c r="H13" s="62">
        <v>0</v>
      </c>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4"/>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4"/>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4"/>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4"/>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5"/>
      <c r="B18" s="123" t="s">
        <v>195</v>
      </c>
      <c r="C18" s="128"/>
      <c r="D18" s="124" t="s">
        <v>39</v>
      </c>
      <c r="E18" s="59">
        <f>SUM(E13:E17)</f>
        <v>0</v>
      </c>
      <c r="F18" s="59">
        <f t="shared" ref="F18:AW18" si="0">SUM(F13:F17)</f>
        <v>0</v>
      </c>
      <c r="G18" s="59">
        <f t="shared" si="0"/>
        <v>-0.255</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6"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6"/>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6"/>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6"/>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6"/>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6"/>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7"/>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v>
      </c>
      <c r="F26" s="59">
        <f t="shared" ref="F26:BD26" si="2">F18+F25</f>
        <v>0</v>
      </c>
      <c r="G26" s="59">
        <f t="shared" si="2"/>
        <v>-0.255</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v>
      </c>
      <c r="G28" s="35">
        <f t="shared" si="3"/>
        <v>-0.17849999999999999</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v>
      </c>
      <c r="F29" s="35">
        <f t="shared" ref="F29:AW29" si="4">F26-F28</f>
        <v>0</v>
      </c>
      <c r="G29" s="35">
        <f t="shared" si="4"/>
        <v>-7.6500000000000012E-2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53</v>
      </c>
      <c r="D32" s="9" t="s">
        <v>39</v>
      </c>
      <c r="F32" s="35"/>
      <c r="G32" s="35"/>
      <c r="H32" s="35">
        <f>$G$28/'Fixed data'!$C$7</f>
        <v>-3.9666666666666661E-3</v>
      </c>
      <c r="I32" s="35">
        <f>$G$28/'Fixed data'!$C$7</f>
        <v>-3.9666666666666661E-3</v>
      </c>
      <c r="J32" s="35">
        <f>$G$28/'Fixed data'!$C$7</f>
        <v>-3.9666666666666661E-3</v>
      </c>
      <c r="K32" s="35">
        <f>$G$28/'Fixed data'!$C$7</f>
        <v>-3.9666666666666661E-3</v>
      </c>
      <c r="L32" s="35">
        <f>$G$28/'Fixed data'!$C$7</f>
        <v>-3.9666666666666661E-3</v>
      </c>
      <c r="M32" s="35">
        <f>$G$28/'Fixed data'!$C$7</f>
        <v>-3.9666666666666661E-3</v>
      </c>
      <c r="N32" s="35">
        <f>$G$28/'Fixed data'!$C$7</f>
        <v>-3.9666666666666661E-3</v>
      </c>
      <c r="O32" s="35">
        <f>$G$28/'Fixed data'!$C$7</f>
        <v>-3.9666666666666661E-3</v>
      </c>
      <c r="P32" s="35">
        <f>$G$28/'Fixed data'!$C$7</f>
        <v>-3.9666666666666661E-3</v>
      </c>
      <c r="Q32" s="35">
        <f>$G$28/'Fixed data'!$C$7</f>
        <v>-3.9666666666666661E-3</v>
      </c>
      <c r="R32" s="35">
        <f>$G$28/'Fixed data'!$C$7</f>
        <v>-3.9666666666666661E-3</v>
      </c>
      <c r="S32" s="35">
        <f>$G$28/'Fixed data'!$C$7</f>
        <v>-3.9666666666666661E-3</v>
      </c>
      <c r="T32" s="35">
        <f>$G$28/'Fixed data'!$C$7</f>
        <v>-3.9666666666666661E-3</v>
      </c>
      <c r="U32" s="35">
        <f>$G$28/'Fixed data'!$C$7</f>
        <v>-3.9666666666666661E-3</v>
      </c>
      <c r="V32" s="35">
        <f>$G$28/'Fixed data'!$C$7</f>
        <v>-3.9666666666666661E-3</v>
      </c>
      <c r="W32" s="35">
        <f>$G$28/'Fixed data'!$C$7</f>
        <v>-3.9666666666666661E-3</v>
      </c>
      <c r="X32" s="35">
        <f>$G$28/'Fixed data'!$C$7</f>
        <v>-3.9666666666666661E-3</v>
      </c>
      <c r="Y32" s="35">
        <f>$G$28/'Fixed data'!$C$7</f>
        <v>-3.9666666666666661E-3</v>
      </c>
      <c r="Z32" s="35">
        <f>$G$28/'Fixed data'!$C$7</f>
        <v>-3.9666666666666661E-3</v>
      </c>
      <c r="AA32" s="35">
        <f>$G$28/'Fixed data'!$C$7</f>
        <v>-3.9666666666666661E-3</v>
      </c>
      <c r="AB32" s="35">
        <f>$G$28/'Fixed data'!$C$7</f>
        <v>-3.9666666666666661E-3</v>
      </c>
      <c r="AC32" s="35">
        <f>$G$28/'Fixed data'!$C$7</f>
        <v>-3.9666666666666661E-3</v>
      </c>
      <c r="AD32" s="35">
        <f>$G$28/'Fixed data'!$C$7</f>
        <v>-3.9666666666666661E-3</v>
      </c>
      <c r="AE32" s="35">
        <f>$G$28/'Fixed data'!$C$7</f>
        <v>-3.9666666666666661E-3</v>
      </c>
      <c r="AF32" s="35">
        <f>$G$28/'Fixed data'!$C$7</f>
        <v>-3.9666666666666661E-3</v>
      </c>
      <c r="AG32" s="35">
        <f>$G$28/'Fixed data'!$C$7</f>
        <v>-3.9666666666666661E-3</v>
      </c>
      <c r="AH32" s="35">
        <f>$G$28/'Fixed data'!$C$7</f>
        <v>-3.9666666666666661E-3</v>
      </c>
      <c r="AI32" s="35">
        <f>$G$28/'Fixed data'!$C$7</f>
        <v>-3.9666666666666661E-3</v>
      </c>
      <c r="AJ32" s="35">
        <f>$G$28/'Fixed data'!$C$7</f>
        <v>-3.9666666666666661E-3</v>
      </c>
      <c r="AK32" s="35">
        <f>$G$28/'Fixed data'!$C$7</f>
        <v>-3.9666666666666661E-3</v>
      </c>
      <c r="AL32" s="35">
        <f>$G$28/'Fixed data'!$C$7</f>
        <v>-3.9666666666666661E-3</v>
      </c>
      <c r="AM32" s="35">
        <f>$G$28/'Fixed data'!$C$7</f>
        <v>-3.9666666666666661E-3</v>
      </c>
      <c r="AN32" s="35">
        <f>$G$28/'Fixed data'!$C$7</f>
        <v>-3.9666666666666661E-3</v>
      </c>
      <c r="AO32" s="35">
        <f>$G$28/'Fixed data'!$C$7</f>
        <v>-3.9666666666666661E-3</v>
      </c>
      <c r="AP32" s="35">
        <f>$G$28/'Fixed data'!$C$7</f>
        <v>-3.9666666666666661E-3</v>
      </c>
      <c r="AQ32" s="35">
        <f>$G$28/'Fixed data'!$C$7</f>
        <v>-3.9666666666666661E-3</v>
      </c>
      <c r="AR32" s="35">
        <f>$G$28/'Fixed data'!$C$7</f>
        <v>-3.9666666666666661E-3</v>
      </c>
      <c r="AS32" s="35">
        <f>$G$28/'Fixed data'!$C$7</f>
        <v>-3.9666666666666661E-3</v>
      </c>
      <c r="AT32" s="35">
        <f>$G$28/'Fixed data'!$C$7</f>
        <v>-3.9666666666666661E-3</v>
      </c>
      <c r="AU32" s="35">
        <f>$G$28/'Fixed data'!$C$7</f>
        <v>-3.9666666666666661E-3</v>
      </c>
      <c r="AV32" s="35">
        <f>$G$28/'Fixed data'!$C$7</f>
        <v>-3.9666666666666661E-3</v>
      </c>
      <c r="AW32" s="35">
        <f>$G$28/'Fixed data'!$C$7</f>
        <v>-3.9666666666666661E-3</v>
      </c>
      <c r="AX32" s="35">
        <f>$G$28/'Fixed data'!$C$7</f>
        <v>-3.9666666666666661E-3</v>
      </c>
      <c r="AY32" s="35">
        <f>$G$28/'Fixed data'!$C$7</f>
        <v>-3.9666666666666661E-3</v>
      </c>
      <c r="AZ32" s="35">
        <f>$G$28/'Fixed data'!$C$7</f>
        <v>-3.9666666666666661E-3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0</v>
      </c>
      <c r="H60" s="35">
        <f t="shared" si="5"/>
        <v>-3.9666666666666661E-3</v>
      </c>
      <c r="I60" s="35">
        <f t="shared" si="5"/>
        <v>-3.9666666666666661E-3</v>
      </c>
      <c r="J60" s="35">
        <f t="shared" si="5"/>
        <v>-3.9666666666666661E-3</v>
      </c>
      <c r="K60" s="35">
        <f t="shared" si="5"/>
        <v>-3.9666666666666661E-3</v>
      </c>
      <c r="L60" s="35">
        <f t="shared" si="5"/>
        <v>-3.9666666666666661E-3</v>
      </c>
      <c r="M60" s="35">
        <f t="shared" si="5"/>
        <v>-3.9666666666666661E-3</v>
      </c>
      <c r="N60" s="35">
        <f t="shared" si="5"/>
        <v>-3.9666666666666661E-3</v>
      </c>
      <c r="O60" s="35">
        <f t="shared" si="5"/>
        <v>-3.9666666666666661E-3</v>
      </c>
      <c r="P60" s="35">
        <f t="shared" si="5"/>
        <v>-3.9666666666666661E-3</v>
      </c>
      <c r="Q60" s="35">
        <f t="shared" si="5"/>
        <v>-3.9666666666666661E-3</v>
      </c>
      <c r="R60" s="35">
        <f t="shared" si="5"/>
        <v>-3.9666666666666661E-3</v>
      </c>
      <c r="S60" s="35">
        <f t="shared" si="5"/>
        <v>-3.9666666666666661E-3</v>
      </c>
      <c r="T60" s="35">
        <f t="shared" si="5"/>
        <v>-3.9666666666666661E-3</v>
      </c>
      <c r="U60" s="35">
        <f t="shared" si="5"/>
        <v>-3.9666666666666661E-3</v>
      </c>
      <c r="V60" s="35">
        <f t="shared" si="5"/>
        <v>-3.9666666666666661E-3</v>
      </c>
      <c r="W60" s="35">
        <f t="shared" si="5"/>
        <v>-3.9666666666666661E-3</v>
      </c>
      <c r="X60" s="35">
        <f t="shared" si="5"/>
        <v>-3.9666666666666661E-3</v>
      </c>
      <c r="Y60" s="35">
        <f t="shared" si="5"/>
        <v>-3.9666666666666661E-3</v>
      </c>
      <c r="Z60" s="35">
        <f t="shared" si="5"/>
        <v>-3.9666666666666661E-3</v>
      </c>
      <c r="AA60" s="35">
        <f t="shared" si="5"/>
        <v>-3.9666666666666661E-3</v>
      </c>
      <c r="AB60" s="35">
        <f t="shared" si="5"/>
        <v>-3.9666666666666661E-3</v>
      </c>
      <c r="AC60" s="35">
        <f t="shared" si="5"/>
        <v>-3.9666666666666661E-3</v>
      </c>
      <c r="AD60" s="35">
        <f t="shared" si="5"/>
        <v>-3.9666666666666661E-3</v>
      </c>
      <c r="AE60" s="35">
        <f t="shared" si="5"/>
        <v>-3.9666666666666661E-3</v>
      </c>
      <c r="AF60" s="35">
        <f t="shared" si="5"/>
        <v>-3.9666666666666661E-3</v>
      </c>
      <c r="AG60" s="35">
        <f t="shared" si="5"/>
        <v>-3.9666666666666661E-3</v>
      </c>
      <c r="AH60" s="35">
        <f t="shared" si="5"/>
        <v>-3.9666666666666661E-3</v>
      </c>
      <c r="AI60" s="35">
        <f t="shared" si="5"/>
        <v>-3.9666666666666661E-3</v>
      </c>
      <c r="AJ60" s="35">
        <f t="shared" si="5"/>
        <v>-3.9666666666666661E-3</v>
      </c>
      <c r="AK60" s="35">
        <f t="shared" si="5"/>
        <v>-3.9666666666666661E-3</v>
      </c>
      <c r="AL60" s="35">
        <f t="shared" si="5"/>
        <v>-3.9666666666666661E-3</v>
      </c>
      <c r="AM60" s="35">
        <f t="shared" si="5"/>
        <v>-3.9666666666666661E-3</v>
      </c>
      <c r="AN60" s="35">
        <f t="shared" si="5"/>
        <v>-3.9666666666666661E-3</v>
      </c>
      <c r="AO60" s="35">
        <f t="shared" si="5"/>
        <v>-3.9666666666666661E-3</v>
      </c>
      <c r="AP60" s="35">
        <f t="shared" si="5"/>
        <v>-3.9666666666666661E-3</v>
      </c>
      <c r="AQ60" s="35">
        <f t="shared" si="5"/>
        <v>-3.9666666666666661E-3</v>
      </c>
      <c r="AR60" s="35">
        <f t="shared" si="5"/>
        <v>-3.9666666666666661E-3</v>
      </c>
      <c r="AS60" s="35">
        <f t="shared" si="5"/>
        <v>-3.9666666666666661E-3</v>
      </c>
      <c r="AT60" s="35">
        <f t="shared" si="5"/>
        <v>-3.9666666666666661E-3</v>
      </c>
      <c r="AU60" s="35">
        <f t="shared" si="5"/>
        <v>-3.9666666666666661E-3</v>
      </c>
      <c r="AV60" s="35">
        <f t="shared" si="5"/>
        <v>-3.9666666666666661E-3</v>
      </c>
      <c r="AW60" s="35">
        <f t="shared" si="5"/>
        <v>-3.9666666666666661E-3</v>
      </c>
      <c r="AX60" s="35">
        <f t="shared" si="5"/>
        <v>-3.9666666666666661E-3</v>
      </c>
      <c r="AY60" s="35">
        <f t="shared" si="5"/>
        <v>-3.9666666666666661E-3</v>
      </c>
      <c r="AZ60" s="35">
        <f t="shared" si="5"/>
        <v>-3.9666666666666661E-3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v>
      </c>
      <c r="H61" s="35">
        <f t="shared" si="6"/>
        <v>-0.17849999999999999</v>
      </c>
      <c r="I61" s="35">
        <f t="shared" si="6"/>
        <v>-0.17453333333333332</v>
      </c>
      <c r="J61" s="35">
        <f t="shared" si="6"/>
        <v>-0.17056666666666664</v>
      </c>
      <c r="K61" s="35">
        <f t="shared" si="6"/>
        <v>-0.16659999999999997</v>
      </c>
      <c r="L61" s="35">
        <f t="shared" si="6"/>
        <v>-0.1626333333333333</v>
      </c>
      <c r="M61" s="35">
        <f t="shared" si="6"/>
        <v>-0.15866666666666662</v>
      </c>
      <c r="N61" s="35">
        <f t="shared" si="6"/>
        <v>-0.15469999999999995</v>
      </c>
      <c r="O61" s="35">
        <f t="shared" si="6"/>
        <v>-0.15073333333333327</v>
      </c>
      <c r="P61" s="35">
        <f t="shared" si="6"/>
        <v>-0.1467666666666666</v>
      </c>
      <c r="Q61" s="35">
        <f t="shared" si="6"/>
        <v>-0.14279999999999993</v>
      </c>
      <c r="R61" s="35">
        <f t="shared" si="6"/>
        <v>-0.13883333333333325</v>
      </c>
      <c r="S61" s="35">
        <f t="shared" si="6"/>
        <v>-0.13486666666666658</v>
      </c>
      <c r="T61" s="35">
        <f t="shared" si="6"/>
        <v>-0.13089999999999991</v>
      </c>
      <c r="U61" s="35">
        <f t="shared" si="6"/>
        <v>-0.12693333333333323</v>
      </c>
      <c r="V61" s="35">
        <f t="shared" si="6"/>
        <v>-0.12296666666666657</v>
      </c>
      <c r="W61" s="35">
        <f t="shared" si="6"/>
        <v>-0.11899999999999991</v>
      </c>
      <c r="X61" s="35">
        <f t="shared" si="6"/>
        <v>-0.11503333333333325</v>
      </c>
      <c r="Y61" s="35">
        <f t="shared" si="6"/>
        <v>-0.11106666666666659</v>
      </c>
      <c r="Z61" s="35">
        <f t="shared" si="6"/>
        <v>-0.10709999999999993</v>
      </c>
      <c r="AA61" s="35">
        <f t="shared" si="6"/>
        <v>-0.10313333333333327</v>
      </c>
      <c r="AB61" s="35">
        <f t="shared" si="6"/>
        <v>-9.9166666666666611E-2</v>
      </c>
      <c r="AC61" s="35">
        <f t="shared" si="6"/>
        <v>-9.5199999999999951E-2</v>
      </c>
      <c r="AD61" s="35">
        <f t="shared" si="6"/>
        <v>-9.1233333333333291E-2</v>
      </c>
      <c r="AE61" s="35">
        <f t="shared" si="6"/>
        <v>-8.7266666666666631E-2</v>
      </c>
      <c r="AF61" s="35">
        <f t="shared" si="6"/>
        <v>-8.3299999999999971E-2</v>
      </c>
      <c r="AG61" s="35">
        <f t="shared" si="6"/>
        <v>-7.9333333333333311E-2</v>
      </c>
      <c r="AH61" s="35">
        <f t="shared" si="6"/>
        <v>-7.5366666666666651E-2</v>
      </c>
      <c r="AI61" s="35">
        <f t="shared" si="6"/>
        <v>-7.1399999999999991E-2</v>
      </c>
      <c r="AJ61" s="35">
        <f t="shared" si="6"/>
        <v>-6.7433333333333331E-2</v>
      </c>
      <c r="AK61" s="35">
        <f t="shared" si="6"/>
        <v>-6.3466666666666671E-2</v>
      </c>
      <c r="AL61" s="35">
        <f t="shared" si="6"/>
        <v>-5.9500000000000004E-2</v>
      </c>
      <c r="AM61" s="35">
        <f t="shared" si="6"/>
        <v>-5.5533333333333337E-2</v>
      </c>
      <c r="AN61" s="35">
        <f t="shared" si="6"/>
        <v>-5.156666666666667E-2</v>
      </c>
      <c r="AO61" s="35">
        <f t="shared" si="6"/>
        <v>-4.7600000000000003E-2</v>
      </c>
      <c r="AP61" s="35">
        <f t="shared" si="6"/>
        <v>-4.3633333333333336E-2</v>
      </c>
      <c r="AQ61" s="35">
        <f t="shared" si="6"/>
        <v>-3.966666666666667E-2</v>
      </c>
      <c r="AR61" s="35">
        <f t="shared" si="6"/>
        <v>-3.5700000000000003E-2</v>
      </c>
      <c r="AS61" s="35">
        <f t="shared" si="6"/>
        <v>-3.1733333333333336E-2</v>
      </c>
      <c r="AT61" s="35">
        <f t="shared" si="6"/>
        <v>-2.7766666666666669E-2</v>
      </c>
      <c r="AU61" s="35">
        <f t="shared" si="6"/>
        <v>-2.3800000000000002E-2</v>
      </c>
      <c r="AV61" s="35">
        <f t="shared" si="6"/>
        <v>-1.9833333333333335E-2</v>
      </c>
      <c r="AW61" s="35">
        <f t="shared" si="6"/>
        <v>-1.5866666666666668E-2</v>
      </c>
      <c r="AX61" s="35">
        <f t="shared" si="6"/>
        <v>-1.1900000000000001E-2</v>
      </c>
      <c r="AY61" s="35">
        <f t="shared" si="6"/>
        <v>-7.9333333333333339E-3</v>
      </c>
      <c r="AZ61" s="35">
        <f t="shared" si="6"/>
        <v>-3.9666666666666678E-3</v>
      </c>
      <c r="BA61" s="35">
        <f t="shared" si="6"/>
        <v>0</v>
      </c>
      <c r="BB61" s="35">
        <f t="shared" si="6"/>
        <v>0</v>
      </c>
      <c r="BC61" s="35">
        <f t="shared" si="6"/>
        <v>0</v>
      </c>
      <c r="BD61" s="35">
        <f t="shared" si="6"/>
        <v>0</v>
      </c>
    </row>
    <row r="62" spans="1:56" ht="16.5" hidden="1" customHeight="1" outlineLevel="1" x14ac:dyDescent="0.3">
      <c r="A62" s="114"/>
      <c r="B62" s="9" t="s">
        <v>33</v>
      </c>
      <c r="C62" s="9" t="s">
        <v>67</v>
      </c>
      <c r="D62" s="9" t="s">
        <v>39</v>
      </c>
      <c r="E62" s="35">
        <f t="shared" ref="E62:BD62" si="7">E28-E60+E61</f>
        <v>0</v>
      </c>
      <c r="F62" s="35">
        <f t="shared" si="7"/>
        <v>0</v>
      </c>
      <c r="G62" s="35">
        <f t="shared" si="7"/>
        <v>-0.17849999999999999</v>
      </c>
      <c r="H62" s="35">
        <f t="shared" si="7"/>
        <v>-0.17453333333333332</v>
      </c>
      <c r="I62" s="35">
        <f t="shared" si="7"/>
        <v>-0.17056666666666664</v>
      </c>
      <c r="J62" s="35">
        <f t="shared" si="7"/>
        <v>-0.16659999999999997</v>
      </c>
      <c r="K62" s="35">
        <f t="shared" si="7"/>
        <v>-0.1626333333333333</v>
      </c>
      <c r="L62" s="35">
        <f t="shared" si="7"/>
        <v>-0.15866666666666662</v>
      </c>
      <c r="M62" s="35">
        <f t="shared" si="7"/>
        <v>-0.15469999999999995</v>
      </c>
      <c r="N62" s="35">
        <f t="shared" si="7"/>
        <v>-0.15073333333333327</v>
      </c>
      <c r="O62" s="35">
        <f t="shared" si="7"/>
        <v>-0.1467666666666666</v>
      </c>
      <c r="P62" s="35">
        <f t="shared" si="7"/>
        <v>-0.14279999999999993</v>
      </c>
      <c r="Q62" s="35">
        <f t="shared" si="7"/>
        <v>-0.13883333333333325</v>
      </c>
      <c r="R62" s="35">
        <f t="shared" si="7"/>
        <v>-0.13486666666666658</v>
      </c>
      <c r="S62" s="35">
        <f t="shared" si="7"/>
        <v>-0.13089999999999991</v>
      </c>
      <c r="T62" s="35">
        <f t="shared" si="7"/>
        <v>-0.12693333333333323</v>
      </c>
      <c r="U62" s="35">
        <f t="shared" si="7"/>
        <v>-0.12296666666666657</v>
      </c>
      <c r="V62" s="35">
        <f t="shared" si="7"/>
        <v>-0.11899999999999991</v>
      </c>
      <c r="W62" s="35">
        <f t="shared" si="7"/>
        <v>-0.11503333333333325</v>
      </c>
      <c r="X62" s="35">
        <f t="shared" si="7"/>
        <v>-0.11106666666666659</v>
      </c>
      <c r="Y62" s="35">
        <f t="shared" si="7"/>
        <v>-0.10709999999999993</v>
      </c>
      <c r="Z62" s="35">
        <f t="shared" si="7"/>
        <v>-0.10313333333333327</v>
      </c>
      <c r="AA62" s="35">
        <f t="shared" si="7"/>
        <v>-9.9166666666666611E-2</v>
      </c>
      <c r="AB62" s="35">
        <f t="shared" si="7"/>
        <v>-9.5199999999999951E-2</v>
      </c>
      <c r="AC62" s="35">
        <f t="shared" si="7"/>
        <v>-9.1233333333333291E-2</v>
      </c>
      <c r="AD62" s="35">
        <f t="shared" si="7"/>
        <v>-8.7266666666666631E-2</v>
      </c>
      <c r="AE62" s="35">
        <f t="shared" si="7"/>
        <v>-8.3299999999999971E-2</v>
      </c>
      <c r="AF62" s="35">
        <f t="shared" si="7"/>
        <v>-7.9333333333333311E-2</v>
      </c>
      <c r="AG62" s="35">
        <f t="shared" si="7"/>
        <v>-7.5366666666666651E-2</v>
      </c>
      <c r="AH62" s="35">
        <f t="shared" si="7"/>
        <v>-7.1399999999999991E-2</v>
      </c>
      <c r="AI62" s="35">
        <f t="shared" si="7"/>
        <v>-6.7433333333333331E-2</v>
      </c>
      <c r="AJ62" s="35">
        <f t="shared" si="7"/>
        <v>-6.3466666666666671E-2</v>
      </c>
      <c r="AK62" s="35">
        <f t="shared" si="7"/>
        <v>-5.9500000000000004E-2</v>
      </c>
      <c r="AL62" s="35">
        <f t="shared" si="7"/>
        <v>-5.5533333333333337E-2</v>
      </c>
      <c r="AM62" s="35">
        <f t="shared" si="7"/>
        <v>-5.156666666666667E-2</v>
      </c>
      <c r="AN62" s="35">
        <f t="shared" si="7"/>
        <v>-4.7600000000000003E-2</v>
      </c>
      <c r="AO62" s="35">
        <f t="shared" si="7"/>
        <v>-4.3633333333333336E-2</v>
      </c>
      <c r="AP62" s="35">
        <f t="shared" si="7"/>
        <v>-3.966666666666667E-2</v>
      </c>
      <c r="AQ62" s="35">
        <f t="shared" si="7"/>
        <v>-3.5700000000000003E-2</v>
      </c>
      <c r="AR62" s="35">
        <f t="shared" si="7"/>
        <v>-3.1733333333333336E-2</v>
      </c>
      <c r="AS62" s="35">
        <f t="shared" si="7"/>
        <v>-2.7766666666666669E-2</v>
      </c>
      <c r="AT62" s="35">
        <f t="shared" si="7"/>
        <v>-2.3800000000000002E-2</v>
      </c>
      <c r="AU62" s="35">
        <f t="shared" si="7"/>
        <v>-1.9833333333333335E-2</v>
      </c>
      <c r="AV62" s="35">
        <f t="shared" si="7"/>
        <v>-1.5866666666666668E-2</v>
      </c>
      <c r="AW62" s="35">
        <f t="shared" si="7"/>
        <v>-1.1900000000000001E-2</v>
      </c>
      <c r="AX62" s="35">
        <f t="shared" si="7"/>
        <v>-7.9333333333333339E-3</v>
      </c>
      <c r="AY62" s="35">
        <f t="shared" si="7"/>
        <v>-3.9666666666666678E-3</v>
      </c>
      <c r="AZ62" s="35">
        <f t="shared" si="7"/>
        <v>0</v>
      </c>
      <c r="BA62" s="35">
        <f t="shared" si="7"/>
        <v>0</v>
      </c>
      <c r="BB62" s="35">
        <f t="shared" si="7"/>
        <v>0</v>
      </c>
      <c r="BC62" s="35">
        <f t="shared" si="7"/>
        <v>0</v>
      </c>
      <c r="BD62" s="35">
        <f t="shared" si="7"/>
        <v>0</v>
      </c>
    </row>
    <row r="63" spans="1:56" ht="16.5" collapsed="1" x14ac:dyDescent="0.3">
      <c r="A63" s="114"/>
      <c r="B63" s="9" t="s">
        <v>8</v>
      </c>
      <c r="C63" s="11" t="s">
        <v>66</v>
      </c>
      <c r="D63" s="9" t="s">
        <v>39</v>
      </c>
      <c r="E63" s="35">
        <f>AVERAGE(E61:E62)*'Fixed data'!$C$3</f>
        <v>0</v>
      </c>
      <c r="F63" s="35">
        <f>AVERAGE(F61:F62)*'Fixed data'!$C$3</f>
        <v>0</v>
      </c>
      <c r="G63" s="35">
        <f>AVERAGE(G61:G62)*'Fixed data'!$C$3</f>
        <v>-3.5699999999999998E-3</v>
      </c>
      <c r="H63" s="35">
        <f>AVERAGE(H61:H62)*'Fixed data'!$C$3</f>
        <v>-7.0606666666666665E-3</v>
      </c>
      <c r="I63" s="35">
        <f>AVERAGE(I61:I62)*'Fixed data'!$C$3</f>
        <v>-6.9019999999999993E-3</v>
      </c>
      <c r="J63" s="35">
        <f>AVERAGE(J61:J62)*'Fixed data'!$C$3</f>
        <v>-6.7433333333333321E-3</v>
      </c>
      <c r="K63" s="35">
        <f>AVERAGE(K61:K62)*'Fixed data'!$C$3</f>
        <v>-6.5846666666666658E-3</v>
      </c>
      <c r="L63" s="35">
        <f>AVERAGE(L61:L62)*'Fixed data'!$C$3</f>
        <v>-6.4259999999999986E-3</v>
      </c>
      <c r="M63" s="35">
        <f>AVERAGE(M61:M62)*'Fixed data'!$C$3</f>
        <v>-6.2673333333333314E-3</v>
      </c>
      <c r="N63" s="35">
        <f>AVERAGE(N61:N62)*'Fixed data'!$C$3</f>
        <v>-6.108666666666665E-3</v>
      </c>
      <c r="O63" s="35">
        <f>AVERAGE(O61:O62)*'Fixed data'!$C$3</f>
        <v>-5.9499999999999978E-3</v>
      </c>
      <c r="P63" s="35">
        <f>AVERAGE(P61:P62)*'Fixed data'!$C$3</f>
        <v>-5.7913333333333306E-3</v>
      </c>
      <c r="Q63" s="35">
        <f>AVERAGE(Q61:Q62)*'Fixed data'!$C$3</f>
        <v>-5.6326666666666634E-3</v>
      </c>
      <c r="R63" s="35">
        <f>AVERAGE(R61:R62)*'Fixed data'!$C$3</f>
        <v>-5.4739999999999971E-3</v>
      </c>
      <c r="S63" s="35">
        <f>AVERAGE(S61:S62)*'Fixed data'!$C$3</f>
        <v>-5.3153333333333299E-3</v>
      </c>
      <c r="T63" s="35">
        <f>AVERAGE(T61:T62)*'Fixed data'!$C$3</f>
        <v>-5.1566666666666627E-3</v>
      </c>
      <c r="U63" s="35">
        <f>AVERAGE(U61:U62)*'Fixed data'!$C$3</f>
        <v>-4.9979999999999955E-3</v>
      </c>
      <c r="V63" s="35">
        <f>AVERAGE(V61:V62)*'Fixed data'!$C$3</f>
        <v>-4.83933333333333E-3</v>
      </c>
      <c r="W63" s="35">
        <f>AVERAGE(W61:W62)*'Fixed data'!$C$3</f>
        <v>-4.6806666666666628E-3</v>
      </c>
      <c r="X63" s="35">
        <f>AVERAGE(X61:X62)*'Fixed data'!$C$3</f>
        <v>-4.5219999999999974E-3</v>
      </c>
      <c r="Y63" s="35">
        <f>AVERAGE(Y61:Y62)*'Fixed data'!$C$3</f>
        <v>-4.3633333333333302E-3</v>
      </c>
      <c r="Z63" s="35">
        <f>AVERAGE(Z61:Z62)*'Fixed data'!$C$3</f>
        <v>-4.2046666666666647E-3</v>
      </c>
      <c r="AA63" s="35">
        <f>AVERAGE(AA61:AA62)*'Fixed data'!$C$3</f>
        <v>-4.0459999999999975E-3</v>
      </c>
      <c r="AB63" s="35">
        <f>AVERAGE(AB61:AB62)*'Fixed data'!$C$3</f>
        <v>-3.8873333333333316E-3</v>
      </c>
      <c r="AC63" s="35">
        <f>AVERAGE(AC61:AC62)*'Fixed data'!$C$3</f>
        <v>-3.7286666666666649E-3</v>
      </c>
      <c r="AD63" s="35">
        <f>AVERAGE(AD61:AD62)*'Fixed data'!$C$3</f>
        <v>-3.569999999999999E-3</v>
      </c>
      <c r="AE63" s="35">
        <f>AVERAGE(AE61:AE62)*'Fixed data'!$C$3</f>
        <v>-3.4113333333333318E-3</v>
      </c>
      <c r="AF63" s="35">
        <f>AVERAGE(AF61:AF62)*'Fixed data'!$C$3</f>
        <v>-3.2526666666666659E-3</v>
      </c>
      <c r="AG63" s="35">
        <f>AVERAGE(AG61:AG62)*'Fixed data'!$C$3</f>
        <v>-3.0939999999999991E-3</v>
      </c>
      <c r="AH63" s="35">
        <f>AVERAGE(AH61:AH62)*'Fixed data'!$C$3</f>
        <v>-2.9353333333333332E-3</v>
      </c>
      <c r="AI63" s="35">
        <f>AVERAGE(AI61:AI62)*'Fixed data'!$C$3</f>
        <v>-2.7766666666666664E-3</v>
      </c>
      <c r="AJ63" s="35">
        <f>AVERAGE(AJ61:AJ62)*'Fixed data'!$C$3</f>
        <v>-2.6180000000000005E-3</v>
      </c>
      <c r="AK63" s="35">
        <f>AVERAGE(AK61:AK62)*'Fixed data'!$C$3</f>
        <v>-2.4593333333333333E-3</v>
      </c>
      <c r="AL63" s="35">
        <f>AVERAGE(AL61:AL62)*'Fixed data'!$C$3</f>
        <v>-2.300666666666667E-3</v>
      </c>
      <c r="AM63" s="35">
        <f>AVERAGE(AM61:AM62)*'Fixed data'!$C$3</f>
        <v>-2.1420000000000002E-3</v>
      </c>
      <c r="AN63" s="35">
        <f>AVERAGE(AN61:AN62)*'Fixed data'!$C$3</f>
        <v>-1.9833333333333335E-3</v>
      </c>
      <c r="AO63" s="35">
        <f>AVERAGE(AO61:AO62)*'Fixed data'!$C$3</f>
        <v>-1.8246666666666667E-3</v>
      </c>
      <c r="AP63" s="35">
        <f>AVERAGE(AP61:AP62)*'Fixed data'!$C$3</f>
        <v>-1.6660000000000004E-3</v>
      </c>
      <c r="AQ63" s="35">
        <f>AVERAGE(AQ61:AQ62)*'Fixed data'!$C$3</f>
        <v>-1.5073333333333334E-3</v>
      </c>
      <c r="AR63" s="35">
        <f>AVERAGE(AR61:AR62)*'Fixed data'!$C$3</f>
        <v>-1.3486666666666669E-3</v>
      </c>
      <c r="AS63" s="35">
        <f>AVERAGE(AS61:AS62)*'Fixed data'!$C$3</f>
        <v>-1.1900000000000001E-3</v>
      </c>
      <c r="AT63" s="35">
        <f>AVERAGE(AT61:AT62)*'Fixed data'!$C$3</f>
        <v>-1.0313333333333333E-3</v>
      </c>
      <c r="AU63" s="35">
        <f>AVERAGE(AU61:AU62)*'Fixed data'!$C$3</f>
        <v>-8.7266666666666677E-4</v>
      </c>
      <c r="AV63" s="35">
        <f>AVERAGE(AV61:AV62)*'Fixed data'!$C$3</f>
        <v>-7.1400000000000012E-4</v>
      </c>
      <c r="AW63" s="35">
        <f>AVERAGE(AW61:AW62)*'Fixed data'!$C$3</f>
        <v>-5.5533333333333335E-4</v>
      </c>
      <c r="AX63" s="35">
        <f>AVERAGE(AX61:AX62)*'Fixed data'!$C$3</f>
        <v>-3.966666666666667E-4</v>
      </c>
      <c r="AY63" s="35">
        <f>AVERAGE(AY61:AY62)*'Fixed data'!$C$3</f>
        <v>-2.3800000000000001E-4</v>
      </c>
      <c r="AZ63" s="35">
        <f>AVERAGE(AZ61:AZ62)*'Fixed data'!$C$3</f>
        <v>-7.9333333333333355E-5</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93</v>
      </c>
      <c r="C64" s="12" t="s">
        <v>44</v>
      </c>
      <c r="D64" s="12" t="s">
        <v>39</v>
      </c>
      <c r="E64" s="53">
        <f t="shared" ref="E64:BD64" si="8">E29+E60+E63</f>
        <v>0</v>
      </c>
      <c r="F64" s="53">
        <f t="shared" si="8"/>
        <v>0</v>
      </c>
      <c r="G64" s="53">
        <f t="shared" si="8"/>
        <v>-8.0070000000000016E-2</v>
      </c>
      <c r="H64" s="53">
        <f t="shared" si="8"/>
        <v>-1.1027333333333333E-2</v>
      </c>
      <c r="I64" s="53">
        <f t="shared" si="8"/>
        <v>-1.0868666666666665E-2</v>
      </c>
      <c r="J64" s="53">
        <f t="shared" si="8"/>
        <v>-1.0709999999999997E-2</v>
      </c>
      <c r="K64" s="53">
        <f t="shared" si="8"/>
        <v>-1.0551333333333333E-2</v>
      </c>
      <c r="L64" s="53">
        <f t="shared" si="8"/>
        <v>-1.0392666666666665E-2</v>
      </c>
      <c r="M64" s="53">
        <f t="shared" si="8"/>
        <v>-1.0233999999999997E-2</v>
      </c>
      <c r="N64" s="53">
        <f t="shared" si="8"/>
        <v>-1.0075333333333332E-2</v>
      </c>
      <c r="O64" s="53">
        <f t="shared" si="8"/>
        <v>-9.9166666666666639E-3</v>
      </c>
      <c r="P64" s="53">
        <f t="shared" si="8"/>
        <v>-9.7579999999999958E-3</v>
      </c>
      <c r="Q64" s="53">
        <f t="shared" si="8"/>
        <v>-9.5993333333333295E-3</v>
      </c>
      <c r="R64" s="53">
        <f t="shared" si="8"/>
        <v>-9.4406666666666632E-3</v>
      </c>
      <c r="S64" s="53">
        <f t="shared" si="8"/>
        <v>-9.2819999999999951E-3</v>
      </c>
      <c r="T64" s="53">
        <f t="shared" si="8"/>
        <v>-9.1233333333333288E-3</v>
      </c>
      <c r="U64" s="53">
        <f t="shared" si="8"/>
        <v>-8.9646666666666625E-3</v>
      </c>
      <c r="V64" s="53">
        <f t="shared" si="8"/>
        <v>-8.8059999999999961E-3</v>
      </c>
      <c r="W64" s="53">
        <f t="shared" si="8"/>
        <v>-8.6473333333333298E-3</v>
      </c>
      <c r="X64" s="53">
        <f t="shared" si="8"/>
        <v>-8.4886666666666635E-3</v>
      </c>
      <c r="Y64" s="53">
        <f t="shared" si="8"/>
        <v>-8.3299999999999971E-3</v>
      </c>
      <c r="Z64" s="53">
        <f t="shared" si="8"/>
        <v>-8.1713333333333308E-3</v>
      </c>
      <c r="AA64" s="53">
        <f t="shared" si="8"/>
        <v>-8.0126666666666645E-3</v>
      </c>
      <c r="AB64" s="53">
        <f t="shared" si="8"/>
        <v>-7.8539999999999981E-3</v>
      </c>
      <c r="AC64" s="53">
        <f t="shared" si="8"/>
        <v>-7.6953333333333309E-3</v>
      </c>
      <c r="AD64" s="53">
        <f t="shared" si="8"/>
        <v>-7.5366666666666655E-3</v>
      </c>
      <c r="AE64" s="53">
        <f t="shared" si="8"/>
        <v>-7.3779999999999974E-3</v>
      </c>
      <c r="AF64" s="53">
        <f t="shared" si="8"/>
        <v>-7.2193333333333319E-3</v>
      </c>
      <c r="AG64" s="53">
        <f t="shared" si="8"/>
        <v>-7.0606666666666647E-3</v>
      </c>
      <c r="AH64" s="53">
        <f t="shared" si="8"/>
        <v>-6.9019999999999993E-3</v>
      </c>
      <c r="AI64" s="53">
        <f t="shared" si="8"/>
        <v>-6.7433333333333321E-3</v>
      </c>
      <c r="AJ64" s="53">
        <f t="shared" si="8"/>
        <v>-6.5846666666666666E-3</v>
      </c>
      <c r="AK64" s="53">
        <f t="shared" si="8"/>
        <v>-6.4259999999999994E-3</v>
      </c>
      <c r="AL64" s="53">
        <f t="shared" si="8"/>
        <v>-6.2673333333333331E-3</v>
      </c>
      <c r="AM64" s="53">
        <f t="shared" si="8"/>
        <v>-6.1086666666666668E-3</v>
      </c>
      <c r="AN64" s="53">
        <f t="shared" si="8"/>
        <v>-5.9499999999999996E-3</v>
      </c>
      <c r="AO64" s="53">
        <f t="shared" si="8"/>
        <v>-5.7913333333333324E-3</v>
      </c>
      <c r="AP64" s="53">
        <f t="shared" si="8"/>
        <v>-5.632666666666666E-3</v>
      </c>
      <c r="AQ64" s="53">
        <f t="shared" si="8"/>
        <v>-5.4739999999999997E-3</v>
      </c>
      <c r="AR64" s="53">
        <f t="shared" si="8"/>
        <v>-5.3153333333333334E-3</v>
      </c>
      <c r="AS64" s="53">
        <f t="shared" si="8"/>
        <v>-5.1566666666666662E-3</v>
      </c>
      <c r="AT64" s="53">
        <f t="shared" si="8"/>
        <v>-4.997999999999999E-3</v>
      </c>
      <c r="AU64" s="53">
        <f t="shared" si="8"/>
        <v>-4.8393333333333326E-3</v>
      </c>
      <c r="AV64" s="53">
        <f t="shared" si="8"/>
        <v>-4.6806666666666663E-3</v>
      </c>
      <c r="AW64" s="53">
        <f t="shared" si="8"/>
        <v>-4.5219999999999991E-3</v>
      </c>
      <c r="AX64" s="53">
        <f t="shared" si="8"/>
        <v>-4.3633333333333328E-3</v>
      </c>
      <c r="AY64" s="53">
        <f t="shared" si="8"/>
        <v>-4.2046666666666664E-3</v>
      </c>
      <c r="AZ64" s="53">
        <f t="shared" si="8"/>
        <v>-4.0459999999999992E-3</v>
      </c>
      <c r="BA64" s="53">
        <f t="shared" si="8"/>
        <v>0</v>
      </c>
      <c r="BB64" s="53">
        <f t="shared" si="8"/>
        <v>0</v>
      </c>
      <c r="BC64" s="53">
        <f t="shared" si="8"/>
        <v>0</v>
      </c>
      <c r="BD64" s="53">
        <f t="shared" si="8"/>
        <v>0</v>
      </c>
    </row>
    <row r="65" spans="1:56" ht="12.75" customHeight="1" x14ac:dyDescent="0.3">
      <c r="A65" s="188"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9"/>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9"/>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9"/>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9"/>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9"/>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9"/>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9"/>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9"/>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9"/>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9"/>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90"/>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0</v>
      </c>
      <c r="G77" s="54">
        <f>IF('Fixed data'!$G$19=FALSE,G64+G76,G64)</f>
        <v>-8.0070000000000016E-2</v>
      </c>
      <c r="H77" s="54">
        <f>IF('Fixed data'!$G$19=FALSE,H64+H76,H64)</f>
        <v>-1.1027333333333333E-2</v>
      </c>
      <c r="I77" s="54">
        <f>IF('Fixed data'!$G$19=FALSE,I64+I76,I64)</f>
        <v>-1.0868666666666665E-2</v>
      </c>
      <c r="J77" s="54">
        <f>IF('Fixed data'!$G$19=FALSE,J64+J76,J64)</f>
        <v>-1.0709999999999997E-2</v>
      </c>
      <c r="K77" s="54">
        <f>IF('Fixed data'!$G$19=FALSE,K64+K76,K64)</f>
        <v>-1.0551333333333333E-2</v>
      </c>
      <c r="L77" s="54">
        <f>IF('Fixed data'!$G$19=FALSE,L64+L76,L64)</f>
        <v>-1.0392666666666665E-2</v>
      </c>
      <c r="M77" s="54">
        <f>IF('Fixed data'!$G$19=FALSE,M64+M76,M64)</f>
        <v>-1.0233999999999997E-2</v>
      </c>
      <c r="N77" s="54">
        <f>IF('Fixed data'!$G$19=FALSE,N64+N76,N64)</f>
        <v>-1.0075333333333332E-2</v>
      </c>
      <c r="O77" s="54">
        <f>IF('Fixed data'!$G$19=FALSE,O64+O76,O64)</f>
        <v>-9.9166666666666639E-3</v>
      </c>
      <c r="P77" s="54">
        <f>IF('Fixed data'!$G$19=FALSE,P64+P76,P64)</f>
        <v>-9.7579999999999958E-3</v>
      </c>
      <c r="Q77" s="54">
        <f>IF('Fixed data'!$G$19=FALSE,Q64+Q76,Q64)</f>
        <v>-9.5993333333333295E-3</v>
      </c>
      <c r="R77" s="54">
        <f>IF('Fixed data'!$G$19=FALSE,R64+R76,R64)</f>
        <v>-9.4406666666666632E-3</v>
      </c>
      <c r="S77" s="54">
        <f>IF('Fixed data'!$G$19=FALSE,S64+S76,S64)</f>
        <v>-9.2819999999999951E-3</v>
      </c>
      <c r="T77" s="54">
        <f>IF('Fixed data'!$G$19=FALSE,T64+T76,T64)</f>
        <v>-9.1233333333333288E-3</v>
      </c>
      <c r="U77" s="54">
        <f>IF('Fixed data'!$G$19=FALSE,U64+U76,U64)</f>
        <v>-8.9646666666666625E-3</v>
      </c>
      <c r="V77" s="54">
        <f>IF('Fixed data'!$G$19=FALSE,V64+V76,V64)</f>
        <v>-8.8059999999999961E-3</v>
      </c>
      <c r="W77" s="54">
        <f>IF('Fixed data'!$G$19=FALSE,W64+W76,W64)</f>
        <v>-8.6473333333333298E-3</v>
      </c>
      <c r="X77" s="54">
        <f>IF('Fixed data'!$G$19=FALSE,X64+X76,X64)</f>
        <v>-8.4886666666666635E-3</v>
      </c>
      <c r="Y77" s="54">
        <f>IF('Fixed data'!$G$19=FALSE,Y64+Y76,Y64)</f>
        <v>-8.3299999999999971E-3</v>
      </c>
      <c r="Z77" s="54">
        <f>IF('Fixed data'!$G$19=FALSE,Z64+Z76,Z64)</f>
        <v>-8.1713333333333308E-3</v>
      </c>
      <c r="AA77" s="54">
        <f>IF('Fixed data'!$G$19=FALSE,AA64+AA76,AA64)</f>
        <v>-8.0126666666666645E-3</v>
      </c>
      <c r="AB77" s="54">
        <f>IF('Fixed data'!$G$19=FALSE,AB64+AB76,AB64)</f>
        <v>-7.8539999999999981E-3</v>
      </c>
      <c r="AC77" s="54">
        <f>IF('Fixed data'!$G$19=FALSE,AC64+AC76,AC64)</f>
        <v>-7.6953333333333309E-3</v>
      </c>
      <c r="AD77" s="54">
        <f>IF('Fixed data'!$G$19=FALSE,AD64+AD76,AD64)</f>
        <v>-7.5366666666666655E-3</v>
      </c>
      <c r="AE77" s="54">
        <f>IF('Fixed data'!$G$19=FALSE,AE64+AE76,AE64)</f>
        <v>-7.3779999999999974E-3</v>
      </c>
      <c r="AF77" s="54">
        <f>IF('Fixed data'!$G$19=FALSE,AF64+AF76,AF64)</f>
        <v>-7.2193333333333319E-3</v>
      </c>
      <c r="AG77" s="54">
        <f>IF('Fixed data'!$G$19=FALSE,AG64+AG76,AG64)</f>
        <v>-7.0606666666666647E-3</v>
      </c>
      <c r="AH77" s="54">
        <f>IF('Fixed data'!$G$19=FALSE,AH64+AH76,AH64)</f>
        <v>-6.9019999999999993E-3</v>
      </c>
      <c r="AI77" s="54">
        <f>IF('Fixed data'!$G$19=FALSE,AI64+AI76,AI64)</f>
        <v>-6.7433333333333321E-3</v>
      </c>
      <c r="AJ77" s="54">
        <f>IF('Fixed data'!$G$19=FALSE,AJ64+AJ76,AJ64)</f>
        <v>-6.5846666666666666E-3</v>
      </c>
      <c r="AK77" s="54">
        <f>IF('Fixed data'!$G$19=FALSE,AK64+AK76,AK64)</f>
        <v>-6.4259999999999994E-3</v>
      </c>
      <c r="AL77" s="54">
        <f>IF('Fixed data'!$G$19=FALSE,AL64+AL76,AL64)</f>
        <v>-6.2673333333333331E-3</v>
      </c>
      <c r="AM77" s="54">
        <f>IF('Fixed data'!$G$19=FALSE,AM64+AM76,AM64)</f>
        <v>-6.1086666666666668E-3</v>
      </c>
      <c r="AN77" s="54">
        <f>IF('Fixed data'!$G$19=FALSE,AN64+AN76,AN64)</f>
        <v>-5.9499999999999996E-3</v>
      </c>
      <c r="AO77" s="54">
        <f>IF('Fixed data'!$G$19=FALSE,AO64+AO76,AO64)</f>
        <v>-5.7913333333333324E-3</v>
      </c>
      <c r="AP77" s="54">
        <f>IF('Fixed data'!$G$19=FALSE,AP64+AP76,AP64)</f>
        <v>-5.632666666666666E-3</v>
      </c>
      <c r="AQ77" s="54">
        <f>IF('Fixed data'!$G$19=FALSE,AQ64+AQ76,AQ64)</f>
        <v>-5.4739999999999997E-3</v>
      </c>
      <c r="AR77" s="54">
        <f>IF('Fixed data'!$G$19=FALSE,AR64+AR76,AR64)</f>
        <v>-5.3153333333333334E-3</v>
      </c>
      <c r="AS77" s="54">
        <f>IF('Fixed data'!$G$19=FALSE,AS64+AS76,AS64)</f>
        <v>-5.1566666666666662E-3</v>
      </c>
      <c r="AT77" s="54">
        <f>IF('Fixed data'!$G$19=FALSE,AT64+AT76,AT64)</f>
        <v>-4.997999999999999E-3</v>
      </c>
      <c r="AU77" s="54">
        <f>IF('Fixed data'!$G$19=FALSE,AU64+AU76,AU64)</f>
        <v>-4.8393333333333326E-3</v>
      </c>
      <c r="AV77" s="54">
        <f>IF('Fixed data'!$G$19=FALSE,AV64+AV76,AV64)</f>
        <v>-4.6806666666666663E-3</v>
      </c>
      <c r="AW77" s="54">
        <f>IF('Fixed data'!$G$19=FALSE,AW64+AW76,AW64)</f>
        <v>-4.5219999999999991E-3</v>
      </c>
      <c r="AX77" s="54">
        <f>IF('Fixed data'!$G$19=FALSE,AX64+AX76,AX64)</f>
        <v>-4.3633333333333328E-3</v>
      </c>
      <c r="AY77" s="54">
        <f>IF('Fixed data'!$G$19=FALSE,AY64+AY76,AY64)</f>
        <v>-4.2046666666666664E-3</v>
      </c>
      <c r="AZ77" s="54">
        <f>IF('Fixed data'!$G$19=FALSE,AZ64+AZ76,AZ64)</f>
        <v>-4.0459999999999992E-3</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0</v>
      </c>
      <c r="G80" s="55">
        <f t="shared" si="10"/>
        <v>-7.2218552442838563E-2</v>
      </c>
      <c r="H80" s="55">
        <f t="shared" si="10"/>
        <v>-9.6096839255747236E-3</v>
      </c>
      <c r="I80" s="55">
        <f t="shared" si="10"/>
        <v>-9.151125692863013E-3</v>
      </c>
      <c r="J80" s="55">
        <f t="shared" si="10"/>
        <v>-8.7125919005360299E-3</v>
      </c>
      <c r="K80" s="55">
        <f t="shared" si="10"/>
        <v>-8.2932526231618703E-3</v>
      </c>
      <c r="L80" s="55">
        <f t="shared" si="10"/>
        <v>-7.8923111665700849E-3</v>
      </c>
      <c r="M80" s="55">
        <f t="shared" si="10"/>
        <v>-7.5090027693885085E-3</v>
      </c>
      <c r="N80" s="55">
        <f t="shared" si="10"/>
        <v>-7.1425933543971904E-3</v>
      </c>
      <c r="O80" s="55">
        <f t="shared" si="10"/>
        <v>-6.7923783278150459E-3</v>
      </c>
      <c r="P80" s="55">
        <f t="shared" si="10"/>
        <v>-6.4576814247053176E-3</v>
      </c>
      <c r="Q80" s="55">
        <f t="shared" si="10"/>
        <v>-6.137853598753731E-3</v>
      </c>
      <c r="R80" s="55">
        <f t="shared" si="10"/>
        <v>-5.8322719547386423E-3</v>
      </c>
      <c r="S80" s="55">
        <f t="shared" si="10"/>
        <v>-5.5403387220754365E-3</v>
      </c>
      <c r="T80" s="55">
        <f t="shared" si="10"/>
        <v>-5.261480267877908E-3</v>
      </c>
      <c r="U80" s="55">
        <f t="shared" si="10"/>
        <v>-4.9951461480378387E-3</v>
      </c>
      <c r="V80" s="55">
        <f t="shared" si="10"/>
        <v>-4.7408081948800834E-3</v>
      </c>
      <c r="W80" s="55">
        <f t="shared" si="10"/>
        <v>-4.4979596400046059E-3</v>
      </c>
      <c r="X80" s="55">
        <f t="shared" si="10"/>
        <v>-4.2661142709789733E-3</v>
      </c>
      <c r="Y80" s="55">
        <f t="shared" si="10"/>
        <v>-4.0448056205949915E-3</v>
      </c>
      <c r="Z80" s="55">
        <f t="shared" si="10"/>
        <v>-3.8335861874514293E-3</v>
      </c>
      <c r="AA80" s="55">
        <f t="shared" si="10"/>
        <v>-3.632026686671304E-3</v>
      </c>
      <c r="AB80" s="55">
        <f t="shared" si="10"/>
        <v>-3.4397153296069185E-3</v>
      </c>
      <c r="AC80" s="55">
        <f t="shared" si="10"/>
        <v>-3.2562571314289864E-3</v>
      </c>
      <c r="AD80" s="55">
        <f t="shared" si="10"/>
        <v>-3.0812732455376638E-3</v>
      </c>
      <c r="AE80" s="55">
        <f t="shared" si="10"/>
        <v>-2.9144003237732284E-3</v>
      </c>
      <c r="AF80" s="55">
        <f t="shared" si="10"/>
        <v>-2.7552899014426659E-3</v>
      </c>
      <c r="AG80" s="55">
        <f t="shared" si="10"/>
        <v>-2.6036078062153987E-3</v>
      </c>
      <c r="AH80" s="55">
        <f t="shared" si="10"/>
        <v>-2.4590335899770908E-3</v>
      </c>
      <c r="AI80" s="55">
        <f t="shared" si="10"/>
        <v>-2.6972466488695123E-3</v>
      </c>
      <c r="AJ80" s="55">
        <f t="shared" si="10"/>
        <v>-2.5570699241138735E-3</v>
      </c>
      <c r="AK80" s="55">
        <f t="shared" si="10"/>
        <v>-2.4227706615185837E-3</v>
      </c>
      <c r="AL80" s="55">
        <f t="shared" si="10"/>
        <v>-2.2941254016536996E-3</v>
      </c>
      <c r="AM80" s="55">
        <f t="shared" si="10"/>
        <v>-2.1709187160788355E-3</v>
      </c>
      <c r="AN80" s="55">
        <f t="shared" si="10"/>
        <v>-2.0529429290872861E-3</v>
      </c>
      <c r="AO80" s="55">
        <f t="shared" si="10"/>
        <v>-1.939997848846238E-3</v>
      </c>
      <c r="AP80" s="55">
        <f t="shared" si="10"/>
        <v>-1.8318905076217971E-3</v>
      </c>
      <c r="AQ80" s="55">
        <f t="shared" si="10"/>
        <v>-1.7284349107876927E-3</v>
      </c>
      <c r="AR80" s="55">
        <f t="shared" si="10"/>
        <v>-1.6294517943263747E-3</v>
      </c>
      <c r="AS80" s="55">
        <f t="shared" si="10"/>
        <v>-1.5347683905407091E-3</v>
      </c>
      <c r="AT80" s="55">
        <f t="shared" si="10"/>
        <v>-1.444218201703729E-3</v>
      </c>
      <c r="AU80" s="55">
        <f t="shared" si="10"/>
        <v>-1.3576407813827628E-3</v>
      </c>
      <c r="AV80" s="55">
        <f t="shared" si="10"/>
        <v>-1.2748815231829226E-3</v>
      </c>
      <c r="AW80" s="55">
        <f t="shared" si="10"/>
        <v>-1.1957914566632644E-3</v>
      </c>
      <c r="AX80" s="55">
        <f t="shared" si="10"/>
        <v>-1.1202270501870131E-3</v>
      </c>
      <c r="AY80" s="55">
        <f t="shared" si="10"/>
        <v>-1.048050020475052E-3</v>
      </c>
      <c r="AZ80" s="55">
        <f t="shared" si="10"/>
        <v>-9.7912714863945143E-4</v>
      </c>
      <c r="BA80" s="55">
        <f t="shared" si="10"/>
        <v>0</v>
      </c>
      <c r="BB80" s="55">
        <f t="shared" si="10"/>
        <v>0</v>
      </c>
      <c r="BC80" s="55">
        <f t="shared" si="10"/>
        <v>0</v>
      </c>
      <c r="BD80" s="55">
        <f t="shared" si="10"/>
        <v>0</v>
      </c>
    </row>
    <row r="81" spans="1:56" x14ac:dyDescent="0.3">
      <c r="A81" s="75"/>
      <c r="B81" s="15" t="s">
        <v>18</v>
      </c>
      <c r="C81" s="15"/>
      <c r="D81" s="14" t="s">
        <v>39</v>
      </c>
      <c r="E81" s="56">
        <f>+E80</f>
        <v>0</v>
      </c>
      <c r="F81" s="56">
        <f t="shared" ref="F81:BD81" si="11">+E81+F80</f>
        <v>0</v>
      </c>
      <c r="G81" s="56">
        <f t="shared" si="11"/>
        <v>-7.2218552442838563E-2</v>
      </c>
      <c r="H81" s="56">
        <f t="shared" si="11"/>
        <v>-8.1828236368413285E-2</v>
      </c>
      <c r="I81" s="56">
        <f t="shared" si="11"/>
        <v>-9.0979362061276298E-2</v>
      </c>
      <c r="J81" s="56">
        <f t="shared" si="11"/>
        <v>-9.9691953961812324E-2</v>
      </c>
      <c r="K81" s="56">
        <f t="shared" si="11"/>
        <v>-0.10798520658497419</v>
      </c>
      <c r="L81" s="56">
        <f t="shared" si="11"/>
        <v>-0.11587751775154428</v>
      </c>
      <c r="M81" s="56">
        <f t="shared" si="11"/>
        <v>-0.1233865205209328</v>
      </c>
      <c r="N81" s="56">
        <f t="shared" si="11"/>
        <v>-0.13052911387532998</v>
      </c>
      <c r="O81" s="56">
        <f t="shared" si="11"/>
        <v>-0.13732149220314502</v>
      </c>
      <c r="P81" s="56">
        <f t="shared" si="11"/>
        <v>-0.14377917362785034</v>
      </c>
      <c r="Q81" s="56">
        <f t="shared" si="11"/>
        <v>-0.14991702722660408</v>
      </c>
      <c r="R81" s="56">
        <f t="shared" si="11"/>
        <v>-0.15574929918134273</v>
      </c>
      <c r="S81" s="56">
        <f t="shared" si="11"/>
        <v>-0.16128963790341816</v>
      </c>
      <c r="T81" s="56">
        <f t="shared" si="11"/>
        <v>-0.16655111817129606</v>
      </c>
      <c r="U81" s="56">
        <f t="shared" si="11"/>
        <v>-0.1715462643193339</v>
      </c>
      <c r="V81" s="56">
        <f t="shared" si="11"/>
        <v>-0.17628707251421399</v>
      </c>
      <c r="W81" s="56">
        <f t="shared" si="11"/>
        <v>-0.18078503215421859</v>
      </c>
      <c r="X81" s="56">
        <f t="shared" si="11"/>
        <v>-0.18505114642519757</v>
      </c>
      <c r="Y81" s="56">
        <f t="shared" si="11"/>
        <v>-0.18909595204579258</v>
      </c>
      <c r="Z81" s="56">
        <f t="shared" si="11"/>
        <v>-0.19292953823324399</v>
      </c>
      <c r="AA81" s="56">
        <f t="shared" si="11"/>
        <v>-0.1965615649199153</v>
      </c>
      <c r="AB81" s="56">
        <f t="shared" si="11"/>
        <v>-0.20000128024952221</v>
      </c>
      <c r="AC81" s="56">
        <f t="shared" si="11"/>
        <v>-0.2032575373809512</v>
      </c>
      <c r="AD81" s="56">
        <f t="shared" si="11"/>
        <v>-0.20633881062648887</v>
      </c>
      <c r="AE81" s="56">
        <f t="shared" si="11"/>
        <v>-0.20925321095026211</v>
      </c>
      <c r="AF81" s="56">
        <f t="shared" si="11"/>
        <v>-0.21200850085170478</v>
      </c>
      <c r="AG81" s="56">
        <f t="shared" si="11"/>
        <v>-0.21461210865792019</v>
      </c>
      <c r="AH81" s="56">
        <f t="shared" si="11"/>
        <v>-0.21707114224789728</v>
      </c>
      <c r="AI81" s="56">
        <f t="shared" si="11"/>
        <v>-0.21976838889676678</v>
      </c>
      <c r="AJ81" s="56">
        <f t="shared" si="11"/>
        <v>-0.22232545882088064</v>
      </c>
      <c r="AK81" s="56">
        <f t="shared" si="11"/>
        <v>-0.22474822948239923</v>
      </c>
      <c r="AL81" s="56">
        <f t="shared" si="11"/>
        <v>-0.22704235488405292</v>
      </c>
      <c r="AM81" s="56">
        <f t="shared" si="11"/>
        <v>-0.22921327360013175</v>
      </c>
      <c r="AN81" s="56">
        <f t="shared" si="11"/>
        <v>-0.23126621652921903</v>
      </c>
      <c r="AO81" s="56">
        <f t="shared" si="11"/>
        <v>-0.23320621437806527</v>
      </c>
      <c r="AP81" s="56">
        <f t="shared" si="11"/>
        <v>-0.23503810488568708</v>
      </c>
      <c r="AQ81" s="56">
        <f t="shared" si="11"/>
        <v>-0.23676653979647477</v>
      </c>
      <c r="AR81" s="56">
        <f t="shared" si="11"/>
        <v>-0.23839599159080116</v>
      </c>
      <c r="AS81" s="56">
        <f t="shared" si="11"/>
        <v>-0.23993075998134186</v>
      </c>
      <c r="AT81" s="56">
        <f t="shared" si="11"/>
        <v>-0.2413749781830456</v>
      </c>
      <c r="AU81" s="56">
        <f t="shared" si="11"/>
        <v>-0.24273261896442835</v>
      </c>
      <c r="AV81" s="56">
        <f t="shared" si="11"/>
        <v>-0.24400750048761127</v>
      </c>
      <c r="AW81" s="56">
        <f t="shared" si="11"/>
        <v>-0.24520329194427454</v>
      </c>
      <c r="AX81" s="56">
        <f t="shared" si="11"/>
        <v>-0.24632351899446156</v>
      </c>
      <c r="AY81" s="56">
        <f t="shared" si="11"/>
        <v>-0.24737156901493662</v>
      </c>
      <c r="AZ81" s="56">
        <f t="shared" si="11"/>
        <v>-0.24835069616357608</v>
      </c>
      <c r="BA81" s="56">
        <f t="shared" si="11"/>
        <v>-0.24835069616357608</v>
      </c>
      <c r="BB81" s="56">
        <f t="shared" si="11"/>
        <v>-0.24835069616357608</v>
      </c>
      <c r="BC81" s="56">
        <f t="shared" si="11"/>
        <v>-0.24835069616357608</v>
      </c>
      <c r="BD81" s="56">
        <f t="shared" si="11"/>
        <v>-0.24835069616357608</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91"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91"/>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91"/>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91"/>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91"/>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91"/>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91"/>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91"/>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J11"/>
  <sheetViews>
    <sheetView workbookViewId="0">
      <selection activeCell="E10" sqref="E10"/>
    </sheetView>
  </sheetViews>
  <sheetFormatPr defaultRowHeight="15" x14ac:dyDescent="0.25"/>
  <cols>
    <col min="1" max="1" width="5.85546875" customWidth="1"/>
    <col min="2" max="2" width="60.7109375" customWidth="1"/>
    <col min="5" max="5" width="12.7109375" bestFit="1" customWidth="1"/>
    <col min="6" max="6" width="13.85546875" bestFit="1" customWidth="1"/>
    <col min="8" max="8" width="11.140625" bestFit="1" customWidth="1"/>
    <col min="9" max="10" width="12.7109375" bestFit="1" customWidth="1"/>
  </cols>
  <sheetData>
    <row r="1" spans="1:10" ht="18.75" x14ac:dyDescent="0.3">
      <c r="A1" s="1" t="s">
        <v>80</v>
      </c>
    </row>
    <row r="2" spans="1:10" ht="21" x14ac:dyDescent="0.35">
      <c r="A2" t="s">
        <v>335</v>
      </c>
    </row>
    <row r="3" spans="1:10" x14ac:dyDescent="0.25">
      <c r="E3" s="137"/>
      <c r="F3" s="137"/>
    </row>
    <row r="6" spans="1:10" x14ac:dyDescent="0.25">
      <c r="B6" s="148" t="s">
        <v>353</v>
      </c>
      <c r="F6" s="138"/>
    </row>
    <row r="7" spans="1:10" x14ac:dyDescent="0.25">
      <c r="C7" s="129" t="s">
        <v>348</v>
      </c>
      <c r="D7" s="129" t="s">
        <v>349</v>
      </c>
      <c r="E7" s="140" t="s">
        <v>350</v>
      </c>
      <c r="F7" s="138"/>
    </row>
    <row r="8" spans="1:10" x14ac:dyDescent="0.25">
      <c r="B8" s="149" t="s">
        <v>354</v>
      </c>
      <c r="C8" s="146">
        <v>0</v>
      </c>
      <c r="D8" s="146">
        <v>0</v>
      </c>
      <c r="E8" s="147">
        <v>255000</v>
      </c>
    </row>
    <row r="9" spans="1:10" x14ac:dyDescent="0.25">
      <c r="B9" s="139"/>
    </row>
    <row r="10" spans="1:10" x14ac:dyDescent="0.25">
      <c r="C10" s="144"/>
      <c r="D10" s="144"/>
      <c r="E10" s="144"/>
      <c r="H10" s="137"/>
      <c r="I10" s="137"/>
      <c r="J10" s="137"/>
    </row>
    <row r="11" spans="1:10" x14ac:dyDescent="0.25">
      <c r="C11" s="144"/>
      <c r="D11" s="144"/>
      <c r="E11" s="1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purl.org/dc/dcmitype/"/>
    <ds:schemaRef ds:uri="eecedeb9-13b3-4e62-b003-046c92e1668a"/>
    <ds:schemaRef ds:uri="http://schemas.microsoft.com/office/2006/documentManagement/types"/>
    <ds:schemaRef ds:uri="http://www.w3.org/XML/1998/namespace"/>
    <ds:schemaRef ds:uri="http://purl.org/dc/elements/1.1/"/>
    <ds:schemaRef ds:uri="http://schemas.microsoft.com/office/2006/metadata/properties"/>
    <ds:schemaRef ds:uri="efb98dbe-6680-48eb-ac67-85b3a61e7855"/>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2019-07-22T16:52:25Z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