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7620" firstSheet="4" activeTab="6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 Losses Snapshot " sheetId="256" r:id="rId7"/>
    <sheet name="E5 - Smart Metering" sheetId="240" r:id="rId8"/>
    <sheet name="E6 - Innovation Solutions" sheetId="253" r:id="rId9"/>
    <sheet name="E7 - LCTs" sheetId="255" r:id="rId10"/>
    <sheet name="E8 - IRM" sheetId="243" r:id="rId1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 Losses Snapshot '!$B$2:$AK$40</definedName>
    <definedName name="_xlnm.Print_Titles" localSheetId="6">'E4  Losses Snapshot 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 concurrentCalc="0"/>
</workbook>
</file>

<file path=xl/calcChain.xml><?xml version="1.0" encoding="utf-8"?>
<calcChain xmlns="http://schemas.openxmlformats.org/spreadsheetml/2006/main">
  <c r="AI24" i="245" l="1"/>
  <c r="AF98" i="246"/>
  <c r="AF97" i="246"/>
  <c r="AF96" i="246"/>
  <c r="AF95" i="246"/>
  <c r="AF94" i="246"/>
  <c r="AF93" i="246"/>
  <c r="AF90" i="246"/>
  <c r="AF89" i="246"/>
  <c r="AF88" i="246"/>
  <c r="AF87" i="246"/>
  <c r="AF86" i="246"/>
  <c r="AF83" i="246"/>
  <c r="AF82" i="246"/>
  <c r="AF81" i="246"/>
  <c r="AF80" i="246"/>
  <c r="AF79" i="246"/>
  <c r="AF78" i="246"/>
  <c r="AF77" i="246"/>
  <c r="AF74" i="246"/>
  <c r="AF73" i="246"/>
  <c r="AF72" i="246"/>
  <c r="AF71" i="246"/>
  <c r="AF70" i="246"/>
  <c r="AF69" i="246"/>
  <c r="AF68" i="246"/>
  <c r="AF65" i="246"/>
  <c r="AF64" i="246"/>
  <c r="AF63" i="246"/>
  <c r="AF62" i="246"/>
  <c r="AF61" i="246"/>
  <c r="AF60" i="246"/>
  <c r="AF55" i="246"/>
  <c r="AF52" i="246"/>
  <c r="AF51" i="246"/>
  <c r="AF50" i="246"/>
  <c r="AF49" i="246"/>
  <c r="AF48" i="246"/>
  <c r="AF47" i="246"/>
  <c r="AF44" i="246"/>
  <c r="AF43" i="246"/>
  <c r="AF42" i="246"/>
  <c r="AF41" i="246"/>
  <c r="AF40" i="246"/>
  <c r="AF37" i="246"/>
  <c r="AF36" i="246"/>
  <c r="AF35" i="246"/>
  <c r="AF34" i="246"/>
  <c r="AF33" i="246"/>
  <c r="AF32" i="246"/>
  <c r="AF31" i="246"/>
  <c r="AF28" i="246"/>
  <c r="AF27" i="246"/>
  <c r="AF26" i="246"/>
  <c r="AF25" i="246"/>
  <c r="AF24" i="246"/>
  <c r="AF23" i="246"/>
  <c r="AF22" i="246"/>
  <c r="AF19" i="246"/>
  <c r="AF18" i="246"/>
  <c r="AF17" i="246"/>
  <c r="AF16" i="246"/>
  <c r="AF15" i="246"/>
  <c r="AF14" i="246"/>
  <c r="AF8" i="246"/>
  <c r="AF9" i="246"/>
  <c r="A3" i="256"/>
  <c r="A2" i="256"/>
  <c r="AS39" i="256"/>
  <c r="AR39" i="256"/>
  <c r="AQ39" i="256"/>
  <c r="AP39" i="256"/>
  <c r="AO39" i="256"/>
  <c r="AN39" i="256"/>
  <c r="AK39" i="256"/>
  <c r="AJ39" i="256"/>
  <c r="AI39" i="256"/>
  <c r="AH39" i="256"/>
  <c r="AG39" i="256"/>
  <c r="AF39" i="256"/>
  <c r="AC39" i="256"/>
  <c r="AB39" i="256"/>
  <c r="AA39" i="256"/>
  <c r="Z39" i="256"/>
  <c r="Y39" i="256"/>
  <c r="X39" i="256"/>
  <c r="AX29" i="256"/>
  <c r="AZ29" i="256"/>
  <c r="AM29" i="256"/>
  <c r="AM28" i="256"/>
  <c r="AX28" i="256"/>
  <c r="AZ28" i="256"/>
  <c r="AM22" i="256"/>
  <c r="AL22" i="256"/>
  <c r="AX22" i="256"/>
  <c r="AZ22" i="256"/>
  <c r="AD22" i="256"/>
  <c r="W22" i="256"/>
  <c r="V22" i="256"/>
  <c r="M22" i="256"/>
  <c r="AE22" i="256"/>
  <c r="AM21" i="256"/>
  <c r="AL21" i="256"/>
  <c r="AX21" i="256"/>
  <c r="AZ21" i="256"/>
  <c r="V21" i="256"/>
  <c r="AM20" i="256"/>
  <c r="AL20" i="256"/>
  <c r="AX20" i="256"/>
  <c r="AZ20" i="256"/>
  <c r="V20" i="256"/>
  <c r="L20" i="256"/>
  <c r="W20" i="256"/>
  <c r="AM19" i="256"/>
  <c r="AL19" i="256"/>
  <c r="AX19" i="256"/>
  <c r="AZ19" i="256"/>
  <c r="V19" i="256"/>
  <c r="AM18" i="256"/>
  <c r="AL18" i="256"/>
  <c r="AX18" i="256"/>
  <c r="AZ18" i="256"/>
  <c r="W18" i="256"/>
  <c r="V18" i="256"/>
  <c r="L18" i="256"/>
  <c r="M18" i="256"/>
  <c r="AM17" i="256"/>
  <c r="AL17" i="256"/>
  <c r="AX17" i="256"/>
  <c r="AZ17" i="256"/>
  <c r="W17" i="256"/>
  <c r="V17" i="256"/>
  <c r="L17" i="256"/>
  <c r="M17" i="256"/>
  <c r="AM16" i="256"/>
  <c r="AL16" i="256"/>
  <c r="AX16" i="256"/>
  <c r="AZ16" i="256"/>
  <c r="W16" i="256"/>
  <c r="V16" i="256"/>
  <c r="L16" i="256"/>
  <c r="M16" i="256"/>
  <c r="AM15" i="256"/>
  <c r="AL15" i="256"/>
  <c r="AX15" i="256"/>
  <c r="AZ15" i="256"/>
  <c r="V15" i="256"/>
  <c r="L15" i="256"/>
  <c r="W15" i="256"/>
  <c r="AM14" i="256"/>
  <c r="AL14" i="256"/>
  <c r="AX14" i="256"/>
  <c r="AZ14" i="256"/>
  <c r="V14" i="256"/>
  <c r="AM13" i="256"/>
  <c r="AL13" i="256"/>
  <c r="AX13" i="256"/>
  <c r="AZ13" i="256"/>
  <c r="V13" i="256"/>
  <c r="L13" i="256"/>
  <c r="W13" i="256"/>
  <c r="AM12" i="256"/>
  <c r="AL12" i="256"/>
  <c r="AX12" i="256"/>
  <c r="AZ12" i="256"/>
  <c r="V12" i="256"/>
  <c r="O12" i="256"/>
  <c r="W12" i="256"/>
  <c r="M12" i="256"/>
  <c r="AV12" i="256"/>
  <c r="AL11" i="256"/>
  <c r="V11" i="256"/>
  <c r="O11" i="256"/>
  <c r="AM11" i="256"/>
  <c r="M11" i="256"/>
  <c r="AV11" i="256"/>
  <c r="AM10" i="256"/>
  <c r="AL10" i="256"/>
  <c r="AX10" i="256"/>
  <c r="AZ10" i="256"/>
  <c r="V10" i="256"/>
  <c r="O10" i="256"/>
  <c r="W10" i="256"/>
  <c r="M10" i="256"/>
  <c r="AV10" i="256"/>
  <c r="AL9" i="256"/>
  <c r="V9" i="256"/>
  <c r="O9" i="256"/>
  <c r="AM9" i="256"/>
  <c r="M9" i="256"/>
  <c r="AV9" i="256"/>
  <c r="AM8" i="256"/>
  <c r="AL8" i="256"/>
  <c r="AX8" i="256"/>
  <c r="AZ8" i="256"/>
  <c r="V8" i="256"/>
  <c r="O8" i="256"/>
  <c r="W8" i="256"/>
  <c r="M8" i="256"/>
  <c r="AV8" i="256"/>
  <c r="AL7" i="256"/>
  <c r="W7" i="256"/>
  <c r="O7" i="256"/>
  <c r="AM7" i="256"/>
  <c r="AM39" i="256"/>
  <c r="M7" i="256"/>
  <c r="AV7" i="256"/>
  <c r="A1" i="256"/>
  <c r="AX7" i="256"/>
  <c r="AX11" i="256"/>
  <c r="AZ11" i="256"/>
  <c r="AV17" i="256"/>
  <c r="AE17" i="256"/>
  <c r="AD17" i="256"/>
  <c r="AX9" i="256"/>
  <c r="AZ9" i="256"/>
  <c r="AV16" i="256"/>
  <c r="AE16" i="256"/>
  <c r="AD16" i="256"/>
  <c r="AV18" i="256"/>
  <c r="AE18" i="256"/>
  <c r="AD18" i="256"/>
  <c r="AT18" i="256"/>
  <c r="W11" i="256"/>
  <c r="AE12" i="256"/>
  <c r="AT12" i="256"/>
  <c r="W14" i="256"/>
  <c r="W19" i="256"/>
  <c r="W21" i="256"/>
  <c r="AL39" i="256"/>
  <c r="AE8" i="256"/>
  <c r="AT8" i="256"/>
  <c r="W9" i="256"/>
  <c r="W39" i="256"/>
  <c r="AE10" i="256"/>
  <c r="AT10" i="256"/>
  <c r="V7" i="256"/>
  <c r="V39" i="256"/>
  <c r="AE7" i="256"/>
  <c r="AE9" i="256"/>
  <c r="AT9" i="256"/>
  <c r="AE11" i="256"/>
  <c r="AT11" i="256"/>
  <c r="M13" i="256"/>
  <c r="L14" i="256"/>
  <c r="M14" i="256"/>
  <c r="M15" i="256"/>
  <c r="L19" i="256"/>
  <c r="M19" i="256"/>
  <c r="M20" i="256"/>
  <c r="L21" i="256"/>
  <c r="M21" i="256"/>
  <c r="AD21" i="256"/>
  <c r="AV21" i="256"/>
  <c r="AE21" i="256"/>
  <c r="AD19" i="256"/>
  <c r="AV19" i="256"/>
  <c r="AE19" i="256"/>
  <c r="AD14" i="256"/>
  <c r="AV14" i="256"/>
  <c r="AE14" i="256"/>
  <c r="AT7" i="256"/>
  <c r="AV20" i="256"/>
  <c r="AE20" i="256"/>
  <c r="AD20" i="256"/>
  <c r="AT20" i="256"/>
  <c r="AV15" i="256"/>
  <c r="AE15" i="256"/>
  <c r="AD15" i="256"/>
  <c r="AV13" i="256"/>
  <c r="AV39" i="256"/>
  <c r="AE13" i="256"/>
  <c r="AE39" i="256"/>
  <c r="AD13" i="256"/>
  <c r="AT16" i="256"/>
  <c r="AT17" i="256"/>
  <c r="AZ7" i="256"/>
  <c r="AZ39" i="256"/>
  <c r="AX39" i="256"/>
  <c r="AD39" i="256"/>
  <c r="AT13" i="256"/>
  <c r="AT19" i="256"/>
  <c r="AT15" i="256"/>
  <c r="AT14" i="256"/>
  <c r="AT39" i="256"/>
  <c r="AT21" i="256"/>
  <c r="A3" i="253"/>
  <c r="A2" i="253"/>
  <c r="AP45" i="255"/>
  <c r="AO45" i="255"/>
  <c r="AN45" i="255"/>
  <c r="AM45" i="255"/>
  <c r="AL45" i="255"/>
  <c r="AK45" i="255"/>
  <c r="AJ45" i="255"/>
  <c r="AI45" i="255"/>
  <c r="AR45" i="255"/>
  <c r="AR44" i="255"/>
  <c r="AR43" i="255"/>
  <c r="AR42" i="255"/>
  <c r="AR41" i="255"/>
  <c r="AR40" i="255"/>
  <c r="AR39" i="255"/>
  <c r="AP36" i="255"/>
  <c r="AO36" i="255"/>
  <c r="AN36" i="255"/>
  <c r="AM36" i="255"/>
  <c r="AL36" i="255"/>
  <c r="AK36" i="255"/>
  <c r="AJ36" i="255"/>
  <c r="AI36" i="255"/>
  <c r="AR36" i="255"/>
  <c r="AR35" i="255"/>
  <c r="AR34" i="255"/>
  <c r="AR33" i="255"/>
  <c r="AR32" i="255"/>
  <c r="AR31" i="255"/>
  <c r="AR30" i="255"/>
  <c r="AP25" i="255"/>
  <c r="AO25" i="255"/>
  <c r="AN25" i="255"/>
  <c r="AM25" i="255"/>
  <c r="AL25" i="255"/>
  <c r="AK25" i="255"/>
  <c r="AJ25" i="255"/>
  <c r="AI25" i="255"/>
  <c r="AR25" i="255"/>
  <c r="AR24" i="255"/>
  <c r="AR23" i="255"/>
  <c r="AR22" i="255"/>
  <c r="AR21" i="255"/>
  <c r="AR20" i="255"/>
  <c r="AR19" i="255"/>
  <c r="AP16" i="255"/>
  <c r="AO16" i="255"/>
  <c r="AN16" i="255"/>
  <c r="AM16" i="255"/>
  <c r="AL16" i="255"/>
  <c r="AK16" i="255"/>
  <c r="AJ16" i="255"/>
  <c r="AI16" i="255"/>
  <c r="AR16" i="255"/>
  <c r="AR15" i="255"/>
  <c r="AR14" i="255"/>
  <c r="AR13" i="255"/>
  <c r="AR12" i="255"/>
  <c r="AR11" i="255"/>
  <c r="AR10" i="255"/>
  <c r="A1" i="255"/>
  <c r="AD16" i="246"/>
  <c r="AD55" i="246"/>
  <c r="AD49" i="246"/>
  <c r="AD47" i="246"/>
  <c r="AD40" i="246"/>
  <c r="AD34" i="246"/>
  <c r="AD33" i="246"/>
  <c r="AD32" i="246"/>
  <c r="AD31" i="246"/>
  <c r="AD25" i="246"/>
  <c r="AD15" i="246"/>
  <c r="AD14" i="246"/>
  <c r="AE16" i="246"/>
  <c r="AE15" i="246"/>
  <c r="AE14" i="246"/>
  <c r="AD22" i="246"/>
  <c r="AH24" i="245"/>
  <c r="S38" i="248"/>
  <c r="S40" i="248"/>
  <c r="AJ20" i="248"/>
  <c r="AJ19" i="248"/>
  <c r="S39" i="248"/>
  <c r="U57" i="248"/>
  <c r="V56" i="248"/>
  <c r="U56" i="248"/>
  <c r="V54" i="248"/>
  <c r="AJ15" i="248"/>
  <c r="AJ14" i="248"/>
  <c r="S46" i="248"/>
  <c r="AE55" i="246"/>
  <c r="AD17" i="246"/>
  <c r="AD18" i="246"/>
  <c r="AD19" i="246"/>
  <c r="AD26" i="246"/>
  <c r="AD27" i="246"/>
  <c r="AD28" i="246"/>
  <c r="AD42" i="246"/>
  <c r="AD43" i="246"/>
  <c r="AD44" i="246"/>
  <c r="AD60" i="246"/>
  <c r="AD61" i="246"/>
  <c r="AD62" i="246"/>
  <c r="AD63" i="246"/>
  <c r="AD64" i="246"/>
  <c r="AD65" i="246"/>
  <c r="AD69" i="246"/>
  <c r="AD70" i="246"/>
  <c r="AD71" i="246"/>
  <c r="AD72" i="246"/>
  <c r="AD73" i="246"/>
  <c r="AD74" i="246"/>
  <c r="AM68" i="246"/>
  <c r="AE68" i="246"/>
  <c r="AE74" i="246"/>
  <c r="AE22" i="246"/>
  <c r="AE28" i="246"/>
  <c r="AM28" i="246"/>
  <c r="W55" i="248"/>
  <c r="AA38" i="248"/>
  <c r="T56" i="248"/>
  <c r="IL93" i="253"/>
  <c r="IK93" i="253"/>
  <c r="IJ93" i="253"/>
  <c r="II93" i="253"/>
  <c r="IH93" i="253"/>
  <c r="IG93" i="253"/>
  <c r="IF93" i="253"/>
  <c r="IE93" i="253"/>
  <c r="ID93" i="253"/>
  <c r="IM93" i="253"/>
  <c r="HU93" i="253"/>
  <c r="HT93" i="253"/>
  <c r="HS93" i="253"/>
  <c r="HR93" i="253"/>
  <c r="HQ93" i="253"/>
  <c r="HP93" i="253"/>
  <c r="HO93" i="253"/>
  <c r="HN93" i="253"/>
  <c r="HV93" i="253"/>
  <c r="HM93" i="253"/>
  <c r="HE93" i="253"/>
  <c r="HD93" i="253"/>
  <c r="HC93" i="253"/>
  <c r="HB93" i="253"/>
  <c r="HA93" i="253"/>
  <c r="GZ93" i="253"/>
  <c r="GY93" i="253"/>
  <c r="GX93" i="253"/>
  <c r="GW93" i="253"/>
  <c r="GV93" i="253"/>
  <c r="GM93" i="253"/>
  <c r="GL93" i="253"/>
  <c r="GK93" i="253"/>
  <c r="GJ93" i="253"/>
  <c r="GI93" i="253"/>
  <c r="GH93" i="253"/>
  <c r="GG93" i="253"/>
  <c r="GF93" i="253"/>
  <c r="GE93" i="253"/>
  <c r="GN93" i="253"/>
  <c r="FV93" i="253"/>
  <c r="FU93" i="253"/>
  <c r="FT93" i="253"/>
  <c r="FS93" i="253"/>
  <c r="FR93" i="253"/>
  <c r="FQ93" i="253"/>
  <c r="FP93" i="253"/>
  <c r="FO93" i="253"/>
  <c r="FN93" i="253"/>
  <c r="FW93" i="253"/>
  <c r="FE93" i="253"/>
  <c r="FD93" i="253"/>
  <c r="FC93" i="253"/>
  <c r="FB93" i="253"/>
  <c r="FA93" i="253"/>
  <c r="EZ93" i="253"/>
  <c r="EY93" i="253"/>
  <c r="EX93" i="253"/>
  <c r="EW93" i="253"/>
  <c r="FF93" i="253"/>
  <c r="DZ93" i="253"/>
  <c r="DY93" i="253"/>
  <c r="DX93" i="253"/>
  <c r="DW93" i="253"/>
  <c r="DV93" i="253"/>
  <c r="DU93" i="253"/>
  <c r="DT93" i="253"/>
  <c r="DS93" i="253"/>
  <c r="DR93" i="253"/>
  <c r="EA93" i="253"/>
  <c r="DJ93" i="253"/>
  <c r="DI93" i="253"/>
  <c r="DH93" i="253"/>
  <c r="DG93" i="253"/>
  <c r="DF93" i="253"/>
  <c r="DE93" i="253"/>
  <c r="DD93" i="253"/>
  <c r="DC93" i="253"/>
  <c r="DB93" i="253"/>
  <c r="DA93" i="253"/>
  <c r="CD93" i="253"/>
  <c r="CC93" i="253"/>
  <c r="CB93" i="253"/>
  <c r="CA93" i="253"/>
  <c r="BZ93" i="253"/>
  <c r="BY93" i="253"/>
  <c r="BX93" i="253"/>
  <c r="BW93" i="253"/>
  <c r="BV93" i="253"/>
  <c r="CE93" i="253"/>
  <c r="BM93" i="253"/>
  <c r="BL93" i="253"/>
  <c r="BK93" i="253"/>
  <c r="BJ93" i="253"/>
  <c r="BI93" i="253"/>
  <c r="BH93" i="253"/>
  <c r="BG93" i="253"/>
  <c r="BF93" i="253"/>
  <c r="BE93" i="253"/>
  <c r="BN93" i="253"/>
  <c r="AV93" i="253"/>
  <c r="AU93" i="253"/>
  <c r="AT93" i="253"/>
  <c r="AS93" i="253"/>
  <c r="AR93" i="253"/>
  <c r="AQ93" i="253"/>
  <c r="AW93" i="253"/>
  <c r="AP93" i="253"/>
  <c r="AO93" i="253"/>
  <c r="AN93" i="253"/>
  <c r="AE93" i="253"/>
  <c r="AD93" i="253"/>
  <c r="AC93" i="253"/>
  <c r="AB93" i="253"/>
  <c r="AA93" i="253"/>
  <c r="Z93" i="253"/>
  <c r="Y93" i="253"/>
  <c r="X93" i="253"/>
  <c r="AF93" i="253"/>
  <c r="W93" i="253"/>
  <c r="IM92" i="253"/>
  <c r="IL92" i="253"/>
  <c r="HV92" i="253"/>
  <c r="HU92" i="253"/>
  <c r="HE92" i="253"/>
  <c r="HD92" i="253"/>
  <c r="GN92" i="253"/>
  <c r="GM92" i="253"/>
  <c r="FW92" i="253"/>
  <c r="FV92" i="253"/>
  <c r="FF92" i="253"/>
  <c r="FE92" i="253"/>
  <c r="EA92" i="253"/>
  <c r="DZ92" i="253"/>
  <c r="DJ92" i="253"/>
  <c r="DI92" i="253"/>
  <c r="CE92" i="253"/>
  <c r="CD92" i="253"/>
  <c r="BN92" i="253"/>
  <c r="BM92" i="253"/>
  <c r="AW92" i="253"/>
  <c r="AV92" i="253"/>
  <c r="AF92" i="253"/>
  <c r="AE92" i="253"/>
  <c r="IM91" i="253"/>
  <c r="IL91" i="253"/>
  <c r="HV91" i="253"/>
  <c r="HU91" i="253"/>
  <c r="HE91" i="253"/>
  <c r="HD91" i="253"/>
  <c r="GN91" i="253"/>
  <c r="GM91" i="253"/>
  <c r="FW91" i="253"/>
  <c r="FV91" i="253"/>
  <c r="FF91" i="253"/>
  <c r="FE91" i="253"/>
  <c r="EA91" i="253"/>
  <c r="DZ91" i="253"/>
  <c r="DJ91" i="253"/>
  <c r="DI91" i="253"/>
  <c r="CE91" i="253"/>
  <c r="CD91" i="253"/>
  <c r="BN91" i="253"/>
  <c r="BM91" i="253"/>
  <c r="AW91" i="253"/>
  <c r="AV91" i="253"/>
  <c r="AF91" i="253"/>
  <c r="AE91" i="253"/>
  <c r="IM90" i="253"/>
  <c r="IL90" i="253"/>
  <c r="HV90" i="253"/>
  <c r="HU90" i="253"/>
  <c r="HE90" i="253"/>
  <c r="HD90" i="253"/>
  <c r="GN90" i="253"/>
  <c r="GM90" i="253"/>
  <c r="FW90" i="253"/>
  <c r="FV90" i="253"/>
  <c r="FF90" i="253"/>
  <c r="FE90" i="253"/>
  <c r="EA90" i="253"/>
  <c r="DZ90" i="253"/>
  <c r="DJ90" i="253"/>
  <c r="DI90" i="253"/>
  <c r="CE90" i="253"/>
  <c r="CD90" i="253"/>
  <c r="BN90" i="253"/>
  <c r="BM90" i="253"/>
  <c r="AW90" i="253"/>
  <c r="AV90" i="253"/>
  <c r="AF90" i="253"/>
  <c r="AE90" i="253"/>
  <c r="IM89" i="253"/>
  <c r="IL89" i="253"/>
  <c r="HV89" i="253"/>
  <c r="HU89" i="253"/>
  <c r="HE89" i="253"/>
  <c r="HD89" i="253"/>
  <c r="GN89" i="253"/>
  <c r="GM89" i="253"/>
  <c r="FW89" i="253"/>
  <c r="FV89" i="253"/>
  <c r="FF89" i="253"/>
  <c r="FE89" i="253"/>
  <c r="EA89" i="253"/>
  <c r="DZ89" i="253"/>
  <c r="DJ89" i="253"/>
  <c r="DI89" i="253"/>
  <c r="CE89" i="253"/>
  <c r="CD89" i="253"/>
  <c r="BN89" i="253"/>
  <c r="BM89" i="253"/>
  <c r="AW89" i="253"/>
  <c r="AV89" i="253"/>
  <c r="AF89" i="253"/>
  <c r="AE89" i="253"/>
  <c r="IM88" i="253"/>
  <c r="IL88" i="253"/>
  <c r="HV88" i="253"/>
  <c r="HU88" i="253"/>
  <c r="HE88" i="253"/>
  <c r="HD88" i="253"/>
  <c r="GN88" i="253"/>
  <c r="GM88" i="253"/>
  <c r="FW88" i="253"/>
  <c r="FV88" i="253"/>
  <c r="FF88" i="253"/>
  <c r="FE88" i="253"/>
  <c r="EA88" i="253"/>
  <c r="DZ88" i="253"/>
  <c r="DJ88" i="253"/>
  <c r="DI88" i="253"/>
  <c r="CE88" i="253"/>
  <c r="CD88" i="253"/>
  <c r="BN88" i="253"/>
  <c r="BM88" i="253"/>
  <c r="AW88" i="253"/>
  <c r="AV88" i="253"/>
  <c r="AF88" i="253"/>
  <c r="AE88" i="253"/>
  <c r="IM87" i="253"/>
  <c r="IL87" i="253"/>
  <c r="HV87" i="253"/>
  <c r="HU87" i="253"/>
  <c r="HE87" i="253"/>
  <c r="HD87" i="253"/>
  <c r="GN87" i="253"/>
  <c r="GM87" i="253"/>
  <c r="FW87" i="253"/>
  <c r="FV87" i="253"/>
  <c r="FF87" i="253"/>
  <c r="FE87" i="253"/>
  <c r="EA87" i="253"/>
  <c r="DZ87" i="253"/>
  <c r="DJ87" i="253"/>
  <c r="DI87" i="253"/>
  <c r="CE87" i="253"/>
  <c r="CD87" i="253"/>
  <c r="BN87" i="253"/>
  <c r="BM87" i="253"/>
  <c r="AW87" i="253"/>
  <c r="AV87" i="253"/>
  <c r="AF87" i="253"/>
  <c r="AE87" i="253"/>
  <c r="IM86" i="253"/>
  <c r="IL86" i="253"/>
  <c r="HV86" i="253"/>
  <c r="HU86" i="253"/>
  <c r="HE86" i="253"/>
  <c r="HD86" i="253"/>
  <c r="GN86" i="253"/>
  <c r="GM86" i="253"/>
  <c r="FW86" i="253"/>
  <c r="FV86" i="253"/>
  <c r="FF86" i="253"/>
  <c r="FE86" i="253"/>
  <c r="EA86" i="253"/>
  <c r="DZ86" i="253"/>
  <c r="DJ86" i="253"/>
  <c r="DI86" i="253"/>
  <c r="CE86" i="253"/>
  <c r="CD86" i="253"/>
  <c r="BN86" i="253"/>
  <c r="BM86" i="253"/>
  <c r="AW86" i="253"/>
  <c r="AV86" i="253"/>
  <c r="AF86" i="253"/>
  <c r="AE86" i="253"/>
  <c r="IM85" i="253"/>
  <c r="IL85" i="253"/>
  <c r="HV85" i="253"/>
  <c r="HU85" i="253"/>
  <c r="HE85" i="253"/>
  <c r="HD85" i="253"/>
  <c r="GN85" i="253"/>
  <c r="GM85" i="253"/>
  <c r="FW85" i="253"/>
  <c r="FV85" i="253"/>
  <c r="FF85" i="253"/>
  <c r="FE85" i="253"/>
  <c r="EA85" i="253"/>
  <c r="DZ85" i="253"/>
  <c r="DJ85" i="253"/>
  <c r="DI85" i="253"/>
  <c r="CE85" i="253"/>
  <c r="CD85" i="253"/>
  <c r="BN85" i="253"/>
  <c r="BM85" i="253"/>
  <c r="AW85" i="253"/>
  <c r="AV85" i="253"/>
  <c r="AF85" i="253"/>
  <c r="AE85" i="253"/>
  <c r="IM84" i="253"/>
  <c r="IL84" i="253"/>
  <c r="HV84" i="253"/>
  <c r="HU84" i="253"/>
  <c r="HE84" i="253"/>
  <c r="HD84" i="253"/>
  <c r="GN84" i="253"/>
  <c r="GM84" i="253"/>
  <c r="FW84" i="253"/>
  <c r="FV84" i="253"/>
  <c r="FF84" i="253"/>
  <c r="FE84" i="253"/>
  <c r="EA84" i="253"/>
  <c r="DZ84" i="253"/>
  <c r="DJ84" i="253"/>
  <c r="DI84" i="253"/>
  <c r="CE84" i="253"/>
  <c r="CD84" i="253"/>
  <c r="BN84" i="253"/>
  <c r="BM84" i="253"/>
  <c r="AW84" i="253"/>
  <c r="AV84" i="253"/>
  <c r="AF84" i="253"/>
  <c r="AE84" i="253"/>
  <c r="IM83" i="253"/>
  <c r="IL83" i="253"/>
  <c r="HV83" i="253"/>
  <c r="HU83" i="253"/>
  <c r="HE83" i="253"/>
  <c r="HD83" i="253"/>
  <c r="GN83" i="253"/>
  <c r="GM83" i="253"/>
  <c r="FW83" i="253"/>
  <c r="FV83" i="253"/>
  <c r="FF83" i="253"/>
  <c r="FE83" i="253"/>
  <c r="EA83" i="253"/>
  <c r="DZ83" i="253"/>
  <c r="DJ83" i="253"/>
  <c r="DI83" i="253"/>
  <c r="CE83" i="253"/>
  <c r="CD83" i="253"/>
  <c r="BN83" i="253"/>
  <c r="BM83" i="253"/>
  <c r="AW83" i="253"/>
  <c r="AV83" i="253"/>
  <c r="AF83" i="253"/>
  <c r="AE83" i="253"/>
  <c r="IL80" i="253"/>
  <c r="IK80" i="253"/>
  <c r="IJ80" i="253"/>
  <c r="II80" i="253"/>
  <c r="IH80" i="253"/>
  <c r="IG80" i="253"/>
  <c r="IF80" i="253"/>
  <c r="IE80" i="253"/>
  <c r="ID80" i="253"/>
  <c r="IM80" i="253"/>
  <c r="HU80" i="253"/>
  <c r="HT80" i="253"/>
  <c r="HS80" i="253"/>
  <c r="HR80" i="253"/>
  <c r="HQ80" i="253"/>
  <c r="HP80" i="253"/>
  <c r="HO80" i="253"/>
  <c r="HN80" i="253"/>
  <c r="HV80" i="253"/>
  <c r="HM80" i="253"/>
  <c r="HE80" i="253"/>
  <c r="HD80" i="253"/>
  <c r="HC80" i="253"/>
  <c r="HB80" i="253"/>
  <c r="HA80" i="253"/>
  <c r="GZ80" i="253"/>
  <c r="GY80" i="253"/>
  <c r="GX80" i="253"/>
  <c r="GW80" i="253"/>
  <c r="GV80" i="253"/>
  <c r="GN80" i="253"/>
  <c r="GM80" i="253"/>
  <c r="GL80" i="253"/>
  <c r="GK80" i="253"/>
  <c r="GJ80" i="253"/>
  <c r="GI80" i="253"/>
  <c r="GH80" i="253"/>
  <c r="GG80" i="253"/>
  <c r="GF80" i="253"/>
  <c r="GE80" i="253"/>
  <c r="FV80" i="253"/>
  <c r="FU80" i="253"/>
  <c r="FT80" i="253"/>
  <c r="FS80" i="253"/>
  <c r="FR80" i="253"/>
  <c r="FQ80" i="253"/>
  <c r="FP80" i="253"/>
  <c r="FO80" i="253"/>
  <c r="FN80" i="253"/>
  <c r="FW80" i="253"/>
  <c r="FE80" i="253"/>
  <c r="FD80" i="253"/>
  <c r="FC80" i="253"/>
  <c r="FB80" i="253"/>
  <c r="FF80" i="253"/>
  <c r="FA80" i="253"/>
  <c r="EZ80" i="253"/>
  <c r="EY80" i="253"/>
  <c r="EX80" i="253"/>
  <c r="EW80" i="253"/>
  <c r="DZ80" i="253"/>
  <c r="DY80" i="253"/>
  <c r="DX80" i="253"/>
  <c r="DW80" i="253"/>
  <c r="DV80" i="253"/>
  <c r="DU80" i="253"/>
  <c r="DT80" i="253"/>
  <c r="DS80" i="253"/>
  <c r="DR80" i="253"/>
  <c r="EA80" i="253"/>
  <c r="DI80" i="253"/>
  <c r="DH80" i="253"/>
  <c r="DG80" i="253"/>
  <c r="DF80" i="253"/>
  <c r="DE80" i="253"/>
  <c r="DD80" i="253"/>
  <c r="DC80" i="253"/>
  <c r="DB80" i="253"/>
  <c r="DJ80" i="253"/>
  <c r="DA80" i="253"/>
  <c r="CD80" i="253"/>
  <c r="CC80" i="253"/>
  <c r="CB80" i="253"/>
  <c r="CA80" i="253"/>
  <c r="BZ80" i="253"/>
  <c r="BY80" i="253"/>
  <c r="BX80" i="253"/>
  <c r="BW80" i="253"/>
  <c r="BV80" i="253"/>
  <c r="CE80" i="253"/>
  <c r="BM80" i="253"/>
  <c r="BL80" i="253"/>
  <c r="BK80" i="253"/>
  <c r="BJ80" i="253"/>
  <c r="BI80" i="253"/>
  <c r="BH80" i="253"/>
  <c r="BG80" i="253"/>
  <c r="BF80" i="253"/>
  <c r="BE80" i="253"/>
  <c r="BN80" i="253"/>
  <c r="AW80" i="253"/>
  <c r="AV80" i="253"/>
  <c r="AU80" i="253"/>
  <c r="AT80" i="253"/>
  <c r="AS80" i="253"/>
  <c r="AR80" i="253"/>
  <c r="AQ80" i="253"/>
  <c r="AP80" i="253"/>
  <c r="AO80" i="253"/>
  <c r="AN80" i="253"/>
  <c r="AE80" i="253"/>
  <c r="AD80" i="253"/>
  <c r="AC80" i="253"/>
  <c r="AB80" i="253"/>
  <c r="AA80" i="253"/>
  <c r="Z80" i="253"/>
  <c r="Y80" i="253"/>
  <c r="X80" i="253"/>
  <c r="AF80" i="253"/>
  <c r="W80" i="253"/>
  <c r="IM79" i="253"/>
  <c r="IL79" i="253"/>
  <c r="HV79" i="253"/>
  <c r="HU79" i="253"/>
  <c r="HE79" i="253"/>
  <c r="HD79" i="253"/>
  <c r="GN79" i="253"/>
  <c r="GM79" i="253"/>
  <c r="FW79" i="253"/>
  <c r="FV79" i="253"/>
  <c r="FF79" i="253"/>
  <c r="FE79" i="253"/>
  <c r="EA79" i="253"/>
  <c r="DZ79" i="253"/>
  <c r="DJ79" i="253"/>
  <c r="DI79" i="253"/>
  <c r="CE79" i="253"/>
  <c r="CD79" i="253"/>
  <c r="BN79" i="253"/>
  <c r="BM79" i="253"/>
  <c r="AW79" i="253"/>
  <c r="AV79" i="253"/>
  <c r="AF79" i="253"/>
  <c r="AE79" i="253"/>
  <c r="IM78" i="253"/>
  <c r="IL78" i="253"/>
  <c r="HV78" i="253"/>
  <c r="HU78" i="253"/>
  <c r="HE78" i="253"/>
  <c r="HD78" i="253"/>
  <c r="GN78" i="253"/>
  <c r="GM78" i="253"/>
  <c r="FW78" i="253"/>
  <c r="FV78" i="253"/>
  <c r="FF78" i="253"/>
  <c r="FE78" i="253"/>
  <c r="EA78" i="253"/>
  <c r="DZ78" i="253"/>
  <c r="DJ78" i="253"/>
  <c r="DI78" i="253"/>
  <c r="CE78" i="253"/>
  <c r="CD78" i="253"/>
  <c r="BN78" i="253"/>
  <c r="BM78" i="253"/>
  <c r="AW78" i="253"/>
  <c r="AV78" i="253"/>
  <c r="AF78" i="253"/>
  <c r="AE78" i="253"/>
  <c r="IM77" i="253"/>
  <c r="IL77" i="253"/>
  <c r="HV77" i="253"/>
  <c r="HU77" i="253"/>
  <c r="HE77" i="253"/>
  <c r="HD77" i="253"/>
  <c r="GN77" i="253"/>
  <c r="GM77" i="253"/>
  <c r="FW77" i="253"/>
  <c r="FV77" i="253"/>
  <c r="FF77" i="253"/>
  <c r="FE77" i="253"/>
  <c r="EA77" i="253"/>
  <c r="DZ77" i="253"/>
  <c r="DJ77" i="253"/>
  <c r="DI77" i="253"/>
  <c r="CE77" i="253"/>
  <c r="CD77" i="253"/>
  <c r="BN77" i="253"/>
  <c r="BM77" i="253"/>
  <c r="AW77" i="253"/>
  <c r="AV77" i="253"/>
  <c r="AF77" i="253"/>
  <c r="AE77" i="253"/>
  <c r="IM76" i="253"/>
  <c r="IL76" i="253"/>
  <c r="HV76" i="253"/>
  <c r="HU76" i="253"/>
  <c r="HE76" i="253"/>
  <c r="HD76" i="253"/>
  <c r="GN76" i="253"/>
  <c r="GM76" i="253"/>
  <c r="FW76" i="253"/>
  <c r="FV76" i="253"/>
  <c r="FF76" i="253"/>
  <c r="FE76" i="253"/>
  <c r="EA76" i="253"/>
  <c r="DZ76" i="253"/>
  <c r="DJ76" i="253"/>
  <c r="DI76" i="253"/>
  <c r="CE76" i="253"/>
  <c r="CD76" i="253"/>
  <c r="BN76" i="253"/>
  <c r="BM76" i="253"/>
  <c r="AW76" i="253"/>
  <c r="AV76" i="253"/>
  <c r="AF76" i="253"/>
  <c r="AE76" i="253"/>
  <c r="IM75" i="253"/>
  <c r="IL75" i="253"/>
  <c r="HV75" i="253"/>
  <c r="HU75" i="253"/>
  <c r="HE75" i="253"/>
  <c r="HD75" i="253"/>
  <c r="GN75" i="253"/>
  <c r="GM75" i="253"/>
  <c r="FW75" i="253"/>
  <c r="FV75" i="253"/>
  <c r="FF75" i="253"/>
  <c r="FE75" i="253"/>
  <c r="EA75" i="253"/>
  <c r="DZ75" i="253"/>
  <c r="DJ75" i="253"/>
  <c r="DI75" i="253"/>
  <c r="CE75" i="253"/>
  <c r="CD75" i="253"/>
  <c r="BN75" i="253"/>
  <c r="BM75" i="253"/>
  <c r="AW75" i="253"/>
  <c r="AV75" i="253"/>
  <c r="AF75" i="253"/>
  <c r="AE75" i="253"/>
  <c r="IM74" i="253"/>
  <c r="IL74" i="253"/>
  <c r="HV74" i="253"/>
  <c r="HU74" i="253"/>
  <c r="HE74" i="253"/>
  <c r="HD74" i="253"/>
  <c r="GN74" i="253"/>
  <c r="GM74" i="253"/>
  <c r="FW74" i="253"/>
  <c r="FV74" i="253"/>
  <c r="FF74" i="253"/>
  <c r="FE74" i="253"/>
  <c r="EA74" i="253"/>
  <c r="DZ74" i="253"/>
  <c r="DJ74" i="253"/>
  <c r="DI74" i="253"/>
  <c r="CE74" i="253"/>
  <c r="CD74" i="253"/>
  <c r="BN74" i="253"/>
  <c r="BM74" i="253"/>
  <c r="AW74" i="253"/>
  <c r="AV74" i="253"/>
  <c r="AF74" i="253"/>
  <c r="AE74" i="253"/>
  <c r="IM73" i="253"/>
  <c r="IL73" i="253"/>
  <c r="HV73" i="253"/>
  <c r="HU73" i="253"/>
  <c r="HE73" i="253"/>
  <c r="HD73" i="253"/>
  <c r="GN73" i="253"/>
  <c r="GM73" i="253"/>
  <c r="FW73" i="253"/>
  <c r="FV73" i="253"/>
  <c r="FF73" i="253"/>
  <c r="FE73" i="253"/>
  <c r="EA73" i="253"/>
  <c r="DZ73" i="253"/>
  <c r="DJ73" i="253"/>
  <c r="DI73" i="253"/>
  <c r="CE73" i="253"/>
  <c r="CD73" i="253"/>
  <c r="BN73" i="253"/>
  <c r="BM73" i="253"/>
  <c r="AW73" i="253"/>
  <c r="AV73" i="253"/>
  <c r="AF73" i="253"/>
  <c r="AE73" i="253"/>
  <c r="IM72" i="253"/>
  <c r="IL72" i="253"/>
  <c r="HV72" i="253"/>
  <c r="HU72" i="253"/>
  <c r="HE72" i="253"/>
  <c r="HD72" i="253"/>
  <c r="GN72" i="253"/>
  <c r="GM72" i="253"/>
  <c r="FW72" i="253"/>
  <c r="FV72" i="253"/>
  <c r="FF72" i="253"/>
  <c r="FE72" i="253"/>
  <c r="EA72" i="253"/>
  <c r="DZ72" i="253"/>
  <c r="DJ72" i="253"/>
  <c r="DI72" i="253"/>
  <c r="CE72" i="253"/>
  <c r="CD72" i="253"/>
  <c r="BN72" i="253"/>
  <c r="BM72" i="253"/>
  <c r="AW72" i="253"/>
  <c r="AV72" i="253"/>
  <c r="AF72" i="253"/>
  <c r="AE72" i="253"/>
  <c r="IM71" i="253"/>
  <c r="IL71" i="253"/>
  <c r="HV71" i="253"/>
  <c r="HU71" i="253"/>
  <c r="HE71" i="253"/>
  <c r="HD71" i="253"/>
  <c r="GN71" i="253"/>
  <c r="GM71" i="253"/>
  <c r="FW71" i="253"/>
  <c r="FV71" i="253"/>
  <c r="FF71" i="253"/>
  <c r="FE71" i="253"/>
  <c r="EA71" i="253"/>
  <c r="DZ71" i="253"/>
  <c r="DJ71" i="253"/>
  <c r="DI71" i="253"/>
  <c r="CE71" i="253"/>
  <c r="CD71" i="253"/>
  <c r="BN71" i="253"/>
  <c r="BM71" i="253"/>
  <c r="AW71" i="253"/>
  <c r="AV71" i="253"/>
  <c r="AF71" i="253"/>
  <c r="AE71" i="253"/>
  <c r="IL68" i="253"/>
  <c r="IK68" i="253"/>
  <c r="IJ68" i="253"/>
  <c r="II68" i="253"/>
  <c r="IH68" i="253"/>
  <c r="IG68" i="253"/>
  <c r="IF68" i="253"/>
  <c r="IE68" i="253"/>
  <c r="ID68" i="253"/>
  <c r="IM68" i="253"/>
  <c r="HU68" i="253"/>
  <c r="HT68" i="253"/>
  <c r="HS68" i="253"/>
  <c r="HR68" i="253"/>
  <c r="HQ68" i="253"/>
  <c r="HP68" i="253"/>
  <c r="HO68" i="253"/>
  <c r="HN68" i="253"/>
  <c r="HV68" i="253"/>
  <c r="HM68" i="253"/>
  <c r="HE68" i="253"/>
  <c r="HD68" i="253"/>
  <c r="HC68" i="253"/>
  <c r="HB68" i="253"/>
  <c r="HA68" i="253"/>
  <c r="GZ68" i="253"/>
  <c r="GY68" i="253"/>
  <c r="GX68" i="253"/>
  <c r="GW68" i="253"/>
  <c r="GV68" i="253"/>
  <c r="GN68" i="253"/>
  <c r="GM68" i="253"/>
  <c r="GL68" i="253"/>
  <c r="GK68" i="253"/>
  <c r="GJ68" i="253"/>
  <c r="GI68" i="253"/>
  <c r="GH68" i="253"/>
  <c r="GG68" i="253"/>
  <c r="GF68" i="253"/>
  <c r="GE68" i="253"/>
  <c r="FV68" i="253"/>
  <c r="FU68" i="253"/>
  <c r="FT68" i="253"/>
  <c r="FS68" i="253"/>
  <c r="FR68" i="253"/>
  <c r="FQ68" i="253"/>
  <c r="FP68" i="253"/>
  <c r="FO68" i="253"/>
  <c r="FN68" i="253"/>
  <c r="FW68" i="253"/>
  <c r="FE68" i="253"/>
  <c r="FD68" i="253"/>
  <c r="FC68" i="253"/>
  <c r="FF68" i="253"/>
  <c r="FB68" i="253"/>
  <c r="FA68" i="253"/>
  <c r="EZ68" i="253"/>
  <c r="EY68" i="253"/>
  <c r="EX68" i="253"/>
  <c r="EW68" i="253"/>
  <c r="DZ68" i="253"/>
  <c r="DY68" i="253"/>
  <c r="DX68" i="253"/>
  <c r="DW68" i="253"/>
  <c r="DV68" i="253"/>
  <c r="DU68" i="253"/>
  <c r="DT68" i="253"/>
  <c r="DS68" i="253"/>
  <c r="DR68" i="253"/>
  <c r="EA68" i="253"/>
  <c r="DI68" i="253"/>
  <c r="DH68" i="253"/>
  <c r="DG68" i="253"/>
  <c r="DF68" i="253"/>
  <c r="DE68" i="253"/>
  <c r="DD68" i="253"/>
  <c r="DC68" i="253"/>
  <c r="DJ68" i="253"/>
  <c r="DB68" i="253"/>
  <c r="DA68" i="253"/>
  <c r="CD68" i="253"/>
  <c r="CC68" i="253"/>
  <c r="CB68" i="253"/>
  <c r="CA68" i="253"/>
  <c r="BZ68" i="253"/>
  <c r="BY68" i="253"/>
  <c r="BX68" i="253"/>
  <c r="BW68" i="253"/>
  <c r="BV68" i="253"/>
  <c r="CE68" i="253"/>
  <c r="BM68" i="253"/>
  <c r="BL68" i="253"/>
  <c r="BK68" i="253"/>
  <c r="BJ68" i="253"/>
  <c r="BI68" i="253"/>
  <c r="BH68" i="253"/>
  <c r="BG68" i="253"/>
  <c r="BF68" i="253"/>
  <c r="BE68" i="253"/>
  <c r="BN68" i="253"/>
  <c r="AW68" i="253"/>
  <c r="AV68" i="253"/>
  <c r="AU68" i="253"/>
  <c r="AT68" i="253"/>
  <c r="AS68" i="253"/>
  <c r="AR68" i="253"/>
  <c r="AQ68" i="253"/>
  <c r="AP68" i="253"/>
  <c r="AO68" i="253"/>
  <c r="AN68" i="253"/>
  <c r="AE68" i="253"/>
  <c r="AD68" i="253"/>
  <c r="AC68" i="253"/>
  <c r="AB68" i="253"/>
  <c r="AA68" i="253"/>
  <c r="Z68" i="253"/>
  <c r="Y68" i="253"/>
  <c r="X68" i="253"/>
  <c r="AF68" i="253"/>
  <c r="W68" i="253"/>
  <c r="IM67" i="253"/>
  <c r="IL67" i="253"/>
  <c r="HV67" i="253"/>
  <c r="HU67" i="253"/>
  <c r="HE67" i="253"/>
  <c r="HD67" i="253"/>
  <c r="GN67" i="253"/>
  <c r="GM67" i="253"/>
  <c r="FW67" i="253"/>
  <c r="FV67" i="253"/>
  <c r="FF67" i="253"/>
  <c r="FE67" i="253"/>
  <c r="EA67" i="253"/>
  <c r="DZ67" i="253"/>
  <c r="DJ67" i="253"/>
  <c r="DI67" i="253"/>
  <c r="CE67" i="253"/>
  <c r="CD67" i="253"/>
  <c r="BN67" i="253"/>
  <c r="BM67" i="253"/>
  <c r="AW67" i="253"/>
  <c r="AV67" i="253"/>
  <c r="AF67" i="253"/>
  <c r="AE67" i="253"/>
  <c r="IM66" i="253"/>
  <c r="IL66" i="253"/>
  <c r="HV66" i="253"/>
  <c r="HU66" i="253"/>
  <c r="HE66" i="253"/>
  <c r="HD66" i="253"/>
  <c r="GN66" i="253"/>
  <c r="GM66" i="253"/>
  <c r="FW66" i="253"/>
  <c r="FV66" i="253"/>
  <c r="FF66" i="253"/>
  <c r="FE66" i="253"/>
  <c r="EA66" i="253"/>
  <c r="DZ66" i="253"/>
  <c r="DJ66" i="253"/>
  <c r="DI66" i="253"/>
  <c r="CE66" i="253"/>
  <c r="CD66" i="253"/>
  <c r="BN66" i="253"/>
  <c r="BM66" i="253"/>
  <c r="AW66" i="253"/>
  <c r="AV66" i="253"/>
  <c r="AF66" i="253"/>
  <c r="AE66" i="253"/>
  <c r="IM65" i="253"/>
  <c r="IL65" i="253"/>
  <c r="HV65" i="253"/>
  <c r="HU65" i="253"/>
  <c r="HE65" i="253"/>
  <c r="HD65" i="253"/>
  <c r="GN65" i="253"/>
  <c r="GM65" i="253"/>
  <c r="FW65" i="253"/>
  <c r="FV65" i="253"/>
  <c r="FF65" i="253"/>
  <c r="FE65" i="253"/>
  <c r="EA65" i="253"/>
  <c r="DZ65" i="253"/>
  <c r="DJ65" i="253"/>
  <c r="DI65" i="253"/>
  <c r="CE65" i="253"/>
  <c r="CD65" i="253"/>
  <c r="BN65" i="253"/>
  <c r="BM65" i="253"/>
  <c r="AW65" i="253"/>
  <c r="AV65" i="253"/>
  <c r="AF65" i="253"/>
  <c r="AE65" i="253"/>
  <c r="IM64" i="253"/>
  <c r="IL64" i="253"/>
  <c r="HV64" i="253"/>
  <c r="HU64" i="253"/>
  <c r="HE64" i="253"/>
  <c r="HD64" i="253"/>
  <c r="GN64" i="253"/>
  <c r="GM64" i="253"/>
  <c r="FW64" i="253"/>
  <c r="FV64" i="253"/>
  <c r="FF64" i="253"/>
  <c r="FE64" i="253"/>
  <c r="EA64" i="253"/>
  <c r="DZ64" i="253"/>
  <c r="DJ64" i="253"/>
  <c r="DI64" i="253"/>
  <c r="CE64" i="253"/>
  <c r="CD64" i="253"/>
  <c r="BN64" i="253"/>
  <c r="BM64" i="253"/>
  <c r="AW64" i="253"/>
  <c r="AV64" i="253"/>
  <c r="AF64" i="253"/>
  <c r="AE64" i="253"/>
  <c r="IM63" i="253"/>
  <c r="IL63" i="253"/>
  <c r="HV63" i="253"/>
  <c r="HU63" i="253"/>
  <c r="HE63" i="253"/>
  <c r="HD63" i="253"/>
  <c r="GN63" i="253"/>
  <c r="GM63" i="253"/>
  <c r="FW63" i="253"/>
  <c r="FV63" i="253"/>
  <c r="FF63" i="253"/>
  <c r="FE63" i="253"/>
  <c r="EA63" i="253"/>
  <c r="DZ63" i="253"/>
  <c r="DJ63" i="253"/>
  <c r="DI63" i="253"/>
  <c r="CE63" i="253"/>
  <c r="CD63" i="253"/>
  <c r="BN63" i="253"/>
  <c r="BM63" i="253"/>
  <c r="AW63" i="253"/>
  <c r="AV63" i="253"/>
  <c r="AF63" i="253"/>
  <c r="AE63" i="253"/>
  <c r="IM62" i="253"/>
  <c r="IL62" i="253"/>
  <c r="HV62" i="253"/>
  <c r="HU62" i="253"/>
  <c r="HE62" i="253"/>
  <c r="HD62" i="253"/>
  <c r="GN62" i="253"/>
  <c r="GM62" i="253"/>
  <c r="FW62" i="253"/>
  <c r="FV62" i="253"/>
  <c r="FF62" i="253"/>
  <c r="FE62" i="253"/>
  <c r="EA62" i="253"/>
  <c r="DZ62" i="253"/>
  <c r="DJ62" i="253"/>
  <c r="DI62" i="253"/>
  <c r="CE62" i="253"/>
  <c r="CD62" i="253"/>
  <c r="BN62" i="253"/>
  <c r="BM62" i="253"/>
  <c r="AW62" i="253"/>
  <c r="AV62" i="253"/>
  <c r="AF62" i="253"/>
  <c r="AE62" i="253"/>
  <c r="IM61" i="253"/>
  <c r="IL61" i="253"/>
  <c r="HV61" i="253"/>
  <c r="HU61" i="253"/>
  <c r="HE61" i="253"/>
  <c r="HD61" i="253"/>
  <c r="GN61" i="253"/>
  <c r="GM61" i="253"/>
  <c r="FW61" i="253"/>
  <c r="FV61" i="253"/>
  <c r="FF61" i="253"/>
  <c r="FE61" i="253"/>
  <c r="EA61" i="253"/>
  <c r="DZ61" i="253"/>
  <c r="DJ61" i="253"/>
  <c r="DI61" i="253"/>
  <c r="CE61" i="253"/>
  <c r="CD61" i="253"/>
  <c r="BN61" i="253"/>
  <c r="BM61" i="253"/>
  <c r="AW61" i="253"/>
  <c r="AV61" i="253"/>
  <c r="AF61" i="253"/>
  <c r="AE61" i="253"/>
  <c r="IM60" i="253"/>
  <c r="IL60" i="253"/>
  <c r="HV60" i="253"/>
  <c r="HU60" i="253"/>
  <c r="HE60" i="253"/>
  <c r="HD60" i="253"/>
  <c r="GN60" i="253"/>
  <c r="GM60" i="253"/>
  <c r="FW60" i="253"/>
  <c r="FV60" i="253"/>
  <c r="FF60" i="253"/>
  <c r="FE60" i="253"/>
  <c r="EA60" i="253"/>
  <c r="DZ60" i="253"/>
  <c r="DJ60" i="253"/>
  <c r="DI60" i="253"/>
  <c r="CE60" i="253"/>
  <c r="CD60" i="253"/>
  <c r="BN60" i="253"/>
  <c r="BM60" i="253"/>
  <c r="AW60" i="253"/>
  <c r="AV60" i="253"/>
  <c r="AF60" i="253"/>
  <c r="AE60" i="253"/>
  <c r="IM59" i="253"/>
  <c r="IL59" i="253"/>
  <c r="HV59" i="253"/>
  <c r="HU59" i="253"/>
  <c r="HE59" i="253"/>
  <c r="HD59" i="253"/>
  <c r="GN59" i="253"/>
  <c r="GM59" i="253"/>
  <c r="FW59" i="253"/>
  <c r="FV59" i="253"/>
  <c r="FF59" i="253"/>
  <c r="FE59" i="253"/>
  <c r="EA59" i="253"/>
  <c r="DZ59" i="253"/>
  <c r="DJ59" i="253"/>
  <c r="DI59" i="253"/>
  <c r="CE59" i="253"/>
  <c r="CD59" i="253"/>
  <c r="BN59" i="253"/>
  <c r="BM59" i="253"/>
  <c r="AW59" i="253"/>
  <c r="AV59" i="253"/>
  <c r="AF59" i="253"/>
  <c r="AE59" i="253"/>
  <c r="IM58" i="253"/>
  <c r="IL58" i="253"/>
  <c r="HV58" i="253"/>
  <c r="HU58" i="253"/>
  <c r="HE58" i="253"/>
  <c r="HD58" i="253"/>
  <c r="GN58" i="253"/>
  <c r="GM58" i="253"/>
  <c r="FW58" i="253"/>
  <c r="FV58" i="253"/>
  <c r="FF58" i="253"/>
  <c r="FE58" i="253"/>
  <c r="EA58" i="253"/>
  <c r="DZ58" i="253"/>
  <c r="DJ58" i="253"/>
  <c r="DI58" i="253"/>
  <c r="CE58" i="253"/>
  <c r="CD58" i="253"/>
  <c r="BN58" i="253"/>
  <c r="BM58" i="253"/>
  <c r="AW58" i="253"/>
  <c r="AV58" i="253"/>
  <c r="AF58" i="253"/>
  <c r="AE58" i="253"/>
  <c r="IL55" i="253"/>
  <c r="IK55" i="253"/>
  <c r="IJ55" i="253"/>
  <c r="II55" i="253"/>
  <c r="IH55" i="253"/>
  <c r="IG55" i="253"/>
  <c r="IF55" i="253"/>
  <c r="IE55" i="253"/>
  <c r="ID55" i="253"/>
  <c r="IM55" i="253"/>
  <c r="HU55" i="253"/>
  <c r="HT55" i="253"/>
  <c r="HS55" i="253"/>
  <c r="HR55" i="253"/>
  <c r="HQ55" i="253"/>
  <c r="HP55" i="253"/>
  <c r="HO55" i="253"/>
  <c r="HN55" i="253"/>
  <c r="HV55" i="253"/>
  <c r="HM55" i="253"/>
  <c r="HE55" i="253"/>
  <c r="HD55" i="253"/>
  <c r="HC55" i="253"/>
  <c r="HB55" i="253"/>
  <c r="HA55" i="253"/>
  <c r="GZ55" i="253"/>
  <c r="GY55" i="253"/>
  <c r="GX55" i="253"/>
  <c r="GW55" i="253"/>
  <c r="GV55" i="253"/>
  <c r="GN55" i="253"/>
  <c r="GM55" i="253"/>
  <c r="GL55" i="253"/>
  <c r="GK55" i="253"/>
  <c r="GJ55" i="253"/>
  <c r="GI55" i="253"/>
  <c r="GH55" i="253"/>
  <c r="GG55" i="253"/>
  <c r="GF55" i="253"/>
  <c r="GE55" i="253"/>
  <c r="FV55" i="253"/>
  <c r="FU55" i="253"/>
  <c r="FT55" i="253"/>
  <c r="FS55" i="253"/>
  <c r="FR55" i="253"/>
  <c r="FQ55" i="253"/>
  <c r="FP55" i="253"/>
  <c r="FO55" i="253"/>
  <c r="FN55" i="253"/>
  <c r="FW55" i="253"/>
  <c r="FF55" i="253"/>
  <c r="FE55" i="253"/>
  <c r="FD55" i="253"/>
  <c r="FC55" i="253"/>
  <c r="FB55" i="253"/>
  <c r="FA55" i="253"/>
  <c r="EZ55" i="253"/>
  <c r="EY55" i="253"/>
  <c r="EX55" i="253"/>
  <c r="EW55" i="253"/>
  <c r="DZ55" i="253"/>
  <c r="DY55" i="253"/>
  <c r="DX55" i="253"/>
  <c r="DW55" i="253"/>
  <c r="DV55" i="253"/>
  <c r="DU55" i="253"/>
  <c r="DT55" i="253"/>
  <c r="DS55" i="253"/>
  <c r="DR55" i="253"/>
  <c r="EA55" i="253"/>
  <c r="DI55" i="253"/>
  <c r="DH55" i="253"/>
  <c r="DG55" i="253"/>
  <c r="DF55" i="253"/>
  <c r="DE55" i="253"/>
  <c r="DD55" i="253"/>
  <c r="DC55" i="253"/>
  <c r="DJ55" i="253"/>
  <c r="DB55" i="253"/>
  <c r="DA55" i="253"/>
  <c r="CD55" i="253"/>
  <c r="CC55" i="253"/>
  <c r="CB55" i="253"/>
  <c r="CA55" i="253"/>
  <c r="BZ55" i="253"/>
  <c r="BY55" i="253"/>
  <c r="BX55" i="253"/>
  <c r="BW55" i="253"/>
  <c r="BV55" i="253"/>
  <c r="CE55" i="253"/>
  <c r="BM55" i="253"/>
  <c r="BL55" i="253"/>
  <c r="BK55" i="253"/>
  <c r="BJ55" i="253"/>
  <c r="BI55" i="253"/>
  <c r="BH55" i="253"/>
  <c r="BG55" i="253"/>
  <c r="BF55" i="253"/>
  <c r="BE55" i="253"/>
  <c r="BN55" i="253"/>
  <c r="AW55" i="253"/>
  <c r="AV55" i="253"/>
  <c r="AU55" i="253"/>
  <c r="AT55" i="253"/>
  <c r="AS55" i="253"/>
  <c r="AR55" i="253"/>
  <c r="AQ55" i="253"/>
  <c r="AP55" i="253"/>
  <c r="AO55" i="253"/>
  <c r="AN55" i="253"/>
  <c r="AE55" i="253"/>
  <c r="AD55" i="253"/>
  <c r="AC55" i="253"/>
  <c r="AB55" i="253"/>
  <c r="AA55" i="253"/>
  <c r="Z55" i="253"/>
  <c r="Y55" i="253"/>
  <c r="X55" i="253"/>
  <c r="AF55" i="253"/>
  <c r="W55" i="253"/>
  <c r="IM54" i="253"/>
  <c r="IL54" i="253"/>
  <c r="HV54" i="253"/>
  <c r="HU54" i="253"/>
  <c r="HE54" i="253"/>
  <c r="HD54" i="253"/>
  <c r="GN54" i="253"/>
  <c r="GM54" i="253"/>
  <c r="FW54" i="253"/>
  <c r="FV54" i="253"/>
  <c r="FF54" i="253"/>
  <c r="FE54" i="253"/>
  <c r="EA54" i="253"/>
  <c r="DZ54" i="253"/>
  <c r="DJ54" i="253"/>
  <c r="DI54" i="253"/>
  <c r="CE54" i="253"/>
  <c r="CD54" i="253"/>
  <c r="BN54" i="253"/>
  <c r="BM54" i="253"/>
  <c r="AW54" i="253"/>
  <c r="AV54" i="253"/>
  <c r="AF54" i="253"/>
  <c r="AE54" i="253"/>
  <c r="IM53" i="253"/>
  <c r="IL53" i="253"/>
  <c r="HV53" i="253"/>
  <c r="HU53" i="253"/>
  <c r="HE53" i="253"/>
  <c r="HD53" i="253"/>
  <c r="GN53" i="253"/>
  <c r="GM53" i="253"/>
  <c r="FW53" i="253"/>
  <c r="FV53" i="253"/>
  <c r="FF53" i="253"/>
  <c r="FE53" i="253"/>
  <c r="EA53" i="253"/>
  <c r="DZ53" i="253"/>
  <c r="DJ53" i="253"/>
  <c r="DI53" i="253"/>
  <c r="CE53" i="253"/>
  <c r="CD53" i="253"/>
  <c r="BN53" i="253"/>
  <c r="BM53" i="253"/>
  <c r="AW53" i="253"/>
  <c r="AV53" i="253"/>
  <c r="AF53" i="253"/>
  <c r="AE53" i="253"/>
  <c r="IM52" i="253"/>
  <c r="IL52" i="253"/>
  <c r="HV52" i="253"/>
  <c r="HU52" i="253"/>
  <c r="HE52" i="253"/>
  <c r="HD52" i="253"/>
  <c r="GN52" i="253"/>
  <c r="GM52" i="253"/>
  <c r="FW52" i="253"/>
  <c r="FV52" i="253"/>
  <c r="FF52" i="253"/>
  <c r="FE52" i="253"/>
  <c r="EA52" i="253"/>
  <c r="DZ52" i="253"/>
  <c r="DJ52" i="253"/>
  <c r="DI52" i="253"/>
  <c r="CE52" i="253"/>
  <c r="CD52" i="253"/>
  <c r="BN52" i="253"/>
  <c r="BM52" i="253"/>
  <c r="AW52" i="253"/>
  <c r="AV52" i="253"/>
  <c r="AF52" i="253"/>
  <c r="AE52" i="253"/>
  <c r="IM51" i="253"/>
  <c r="IL51" i="253"/>
  <c r="HV51" i="253"/>
  <c r="HU51" i="253"/>
  <c r="HE51" i="253"/>
  <c r="HD51" i="253"/>
  <c r="GN51" i="253"/>
  <c r="GM51" i="253"/>
  <c r="FW51" i="253"/>
  <c r="FV51" i="253"/>
  <c r="FF51" i="253"/>
  <c r="FE51" i="253"/>
  <c r="EA51" i="253"/>
  <c r="DZ51" i="253"/>
  <c r="DJ51" i="253"/>
  <c r="DI51" i="253"/>
  <c r="CE51" i="253"/>
  <c r="CD51" i="253"/>
  <c r="BN51" i="253"/>
  <c r="BM51" i="253"/>
  <c r="AW51" i="253"/>
  <c r="AV51" i="253"/>
  <c r="AF51" i="253"/>
  <c r="AE51" i="253"/>
  <c r="IM50" i="253"/>
  <c r="IL50" i="253"/>
  <c r="HV50" i="253"/>
  <c r="HU50" i="253"/>
  <c r="HE50" i="253"/>
  <c r="HD50" i="253"/>
  <c r="GN50" i="253"/>
  <c r="GM50" i="253"/>
  <c r="FW50" i="253"/>
  <c r="FV50" i="253"/>
  <c r="FF50" i="253"/>
  <c r="FE50" i="253"/>
  <c r="EA50" i="253"/>
  <c r="DZ50" i="253"/>
  <c r="DJ50" i="253"/>
  <c r="DI50" i="253"/>
  <c r="CE50" i="253"/>
  <c r="CD50" i="253"/>
  <c r="BN50" i="253"/>
  <c r="BM50" i="253"/>
  <c r="AW50" i="253"/>
  <c r="AV50" i="253"/>
  <c r="AF50" i="253"/>
  <c r="AE50" i="253"/>
  <c r="IM49" i="253"/>
  <c r="IL49" i="253"/>
  <c r="HV49" i="253"/>
  <c r="HU49" i="253"/>
  <c r="HE49" i="253"/>
  <c r="HD49" i="253"/>
  <c r="GN49" i="253"/>
  <c r="GM49" i="253"/>
  <c r="FW49" i="253"/>
  <c r="FV49" i="253"/>
  <c r="FF49" i="253"/>
  <c r="FE49" i="253"/>
  <c r="EA49" i="253"/>
  <c r="DZ49" i="253"/>
  <c r="DJ49" i="253"/>
  <c r="DI49" i="253"/>
  <c r="CE49" i="253"/>
  <c r="CD49" i="253"/>
  <c r="BN49" i="253"/>
  <c r="BM49" i="253"/>
  <c r="AW49" i="253"/>
  <c r="AV49" i="253"/>
  <c r="AF49" i="253"/>
  <c r="AE49" i="253"/>
  <c r="IM48" i="253"/>
  <c r="IL48" i="253"/>
  <c r="HV48" i="253"/>
  <c r="HU48" i="253"/>
  <c r="HE48" i="253"/>
  <c r="HD48" i="253"/>
  <c r="GN48" i="253"/>
  <c r="GM48" i="253"/>
  <c r="FW48" i="253"/>
  <c r="FV48" i="253"/>
  <c r="FF48" i="253"/>
  <c r="FE48" i="253"/>
  <c r="EA48" i="253"/>
  <c r="DZ48" i="253"/>
  <c r="DJ48" i="253"/>
  <c r="DI48" i="253"/>
  <c r="CE48" i="253"/>
  <c r="CD48" i="253"/>
  <c r="BN48" i="253"/>
  <c r="BM48" i="253"/>
  <c r="AW48" i="253"/>
  <c r="AV48" i="253"/>
  <c r="AF48" i="253"/>
  <c r="AE48" i="253"/>
  <c r="IM47" i="253"/>
  <c r="IL47" i="253"/>
  <c r="HV47" i="253"/>
  <c r="HU47" i="253"/>
  <c r="HE47" i="253"/>
  <c r="HD47" i="253"/>
  <c r="GN47" i="253"/>
  <c r="GM47" i="253"/>
  <c r="FW47" i="253"/>
  <c r="FV47" i="253"/>
  <c r="FF47" i="253"/>
  <c r="FE47" i="253"/>
  <c r="EA47" i="253"/>
  <c r="DZ47" i="253"/>
  <c r="DJ47" i="253"/>
  <c r="DI47" i="253"/>
  <c r="CE47" i="253"/>
  <c r="CD47" i="253"/>
  <c r="BN47" i="253"/>
  <c r="BM47" i="253"/>
  <c r="AW47" i="253"/>
  <c r="AV47" i="253"/>
  <c r="AF47" i="253"/>
  <c r="AE47" i="253"/>
  <c r="IM46" i="253"/>
  <c r="IL46" i="253"/>
  <c r="HV46" i="253"/>
  <c r="HU46" i="253"/>
  <c r="HE46" i="253"/>
  <c r="HD46" i="253"/>
  <c r="GN46" i="253"/>
  <c r="GM46" i="253"/>
  <c r="FW46" i="253"/>
  <c r="FV46" i="253"/>
  <c r="FF46" i="253"/>
  <c r="FE46" i="253"/>
  <c r="EA46" i="253"/>
  <c r="DZ46" i="253"/>
  <c r="DJ46" i="253"/>
  <c r="DI46" i="253"/>
  <c r="CE46" i="253"/>
  <c r="CD46" i="253"/>
  <c r="BN46" i="253"/>
  <c r="BM46" i="253"/>
  <c r="AW46" i="253"/>
  <c r="AV46" i="253"/>
  <c r="AF46" i="253"/>
  <c r="AE46" i="253"/>
  <c r="IL43" i="253"/>
  <c r="IK43" i="253"/>
  <c r="IJ43" i="253"/>
  <c r="II43" i="253"/>
  <c r="IH43" i="253"/>
  <c r="IG43" i="253"/>
  <c r="IF43" i="253"/>
  <c r="IE43" i="253"/>
  <c r="ID43" i="253"/>
  <c r="IM43" i="253"/>
  <c r="HU43" i="253"/>
  <c r="HT43" i="253"/>
  <c r="HS43" i="253"/>
  <c r="HR43" i="253"/>
  <c r="HQ43" i="253"/>
  <c r="HP43" i="253"/>
  <c r="HO43" i="253"/>
  <c r="HN43" i="253"/>
  <c r="HV43" i="253"/>
  <c r="HM43" i="253"/>
  <c r="HE43" i="253"/>
  <c r="HD43" i="253"/>
  <c r="HC43" i="253"/>
  <c r="HB43" i="253"/>
  <c r="HA43" i="253"/>
  <c r="GZ43" i="253"/>
  <c r="GY43" i="253"/>
  <c r="GX43" i="253"/>
  <c r="GW43" i="253"/>
  <c r="GV43" i="253"/>
  <c r="GN43" i="253"/>
  <c r="GM43" i="253"/>
  <c r="GL43" i="253"/>
  <c r="GK43" i="253"/>
  <c r="GJ43" i="253"/>
  <c r="GI43" i="253"/>
  <c r="GH43" i="253"/>
  <c r="GG43" i="253"/>
  <c r="GF43" i="253"/>
  <c r="GE43" i="253"/>
  <c r="FV43" i="253"/>
  <c r="FU43" i="253"/>
  <c r="FT43" i="253"/>
  <c r="FS43" i="253"/>
  <c r="FR43" i="253"/>
  <c r="FQ43" i="253"/>
  <c r="FP43" i="253"/>
  <c r="FO43" i="253"/>
  <c r="FN43" i="253"/>
  <c r="FW43" i="253"/>
  <c r="FE43" i="253"/>
  <c r="FD43" i="253"/>
  <c r="FC43" i="253"/>
  <c r="FF43" i="253"/>
  <c r="FB43" i="253"/>
  <c r="FA43" i="253"/>
  <c r="EZ43" i="253"/>
  <c r="EY43" i="253"/>
  <c r="EX43" i="253"/>
  <c r="EW43" i="253"/>
  <c r="DZ43" i="253"/>
  <c r="DY43" i="253"/>
  <c r="DX43" i="253"/>
  <c r="DW43" i="253"/>
  <c r="DV43" i="253"/>
  <c r="DU43" i="253"/>
  <c r="DT43" i="253"/>
  <c r="DS43" i="253"/>
  <c r="DR43" i="253"/>
  <c r="EA43" i="253"/>
  <c r="DI43" i="253"/>
  <c r="DH43" i="253"/>
  <c r="DG43" i="253"/>
  <c r="DF43" i="253"/>
  <c r="DE43" i="253"/>
  <c r="DD43" i="253"/>
  <c r="DC43" i="253"/>
  <c r="DB43" i="253"/>
  <c r="CD43" i="253"/>
  <c r="CC43" i="253"/>
  <c r="CB43" i="253"/>
  <c r="CA43" i="253"/>
  <c r="BZ43" i="253"/>
  <c r="BY43" i="253"/>
  <c r="BX43" i="253"/>
  <c r="BW43" i="253"/>
  <c r="BV43" i="253"/>
  <c r="CE43" i="253"/>
  <c r="BM43" i="253"/>
  <c r="BL43" i="253"/>
  <c r="BK43" i="253"/>
  <c r="BN43" i="253"/>
  <c r="BJ43" i="253"/>
  <c r="BI43" i="253"/>
  <c r="BH43" i="253"/>
  <c r="BG43" i="253"/>
  <c r="BF43" i="253"/>
  <c r="BE43" i="253"/>
  <c r="AW43" i="253"/>
  <c r="AV43" i="253"/>
  <c r="AU43" i="253"/>
  <c r="AT43" i="253"/>
  <c r="AS43" i="253"/>
  <c r="AR43" i="253"/>
  <c r="AQ43" i="253"/>
  <c r="AP43" i="253"/>
  <c r="AO43" i="253"/>
  <c r="AN43" i="253"/>
  <c r="AE43" i="253"/>
  <c r="AD43" i="253"/>
  <c r="AC43" i="253"/>
  <c r="AB43" i="253"/>
  <c r="AA43" i="253"/>
  <c r="Z43" i="253"/>
  <c r="Y43" i="253"/>
  <c r="X43" i="253"/>
  <c r="AF43" i="253"/>
  <c r="W43" i="253"/>
  <c r="IM42" i="253"/>
  <c r="IL42" i="253"/>
  <c r="HV42" i="253"/>
  <c r="HU42" i="253"/>
  <c r="HE42" i="253"/>
  <c r="HD42" i="253"/>
  <c r="GN42" i="253"/>
  <c r="GM42" i="253"/>
  <c r="FW42" i="253"/>
  <c r="FV42" i="253"/>
  <c r="FF42" i="253"/>
  <c r="FE42" i="253"/>
  <c r="EA42" i="253"/>
  <c r="DZ42" i="253"/>
  <c r="DJ42" i="253"/>
  <c r="DI42" i="253"/>
  <c r="CE42" i="253"/>
  <c r="CD42" i="253"/>
  <c r="BN42" i="253"/>
  <c r="BM42" i="253"/>
  <c r="AW42" i="253"/>
  <c r="AV42" i="253"/>
  <c r="AF42" i="253"/>
  <c r="AE42" i="253"/>
  <c r="IM41" i="253"/>
  <c r="IL41" i="253"/>
  <c r="HV41" i="253"/>
  <c r="HU41" i="253"/>
  <c r="HE41" i="253"/>
  <c r="HD41" i="253"/>
  <c r="GN41" i="253"/>
  <c r="GM41" i="253"/>
  <c r="FW41" i="253"/>
  <c r="FV41" i="253"/>
  <c r="FF41" i="253"/>
  <c r="FE41" i="253"/>
  <c r="EA41" i="253"/>
  <c r="DZ41" i="253"/>
  <c r="DJ41" i="253"/>
  <c r="DI41" i="253"/>
  <c r="CE41" i="253"/>
  <c r="CD41" i="253"/>
  <c r="BN41" i="253"/>
  <c r="BM41" i="253"/>
  <c r="AW41" i="253"/>
  <c r="AV41" i="253"/>
  <c r="AF41" i="253"/>
  <c r="AE41" i="253"/>
  <c r="IM40" i="253"/>
  <c r="IL40" i="253"/>
  <c r="HV40" i="253"/>
  <c r="HU40" i="253"/>
  <c r="HE40" i="253"/>
  <c r="HD40" i="253"/>
  <c r="GN40" i="253"/>
  <c r="GM40" i="253"/>
  <c r="FW40" i="253"/>
  <c r="FV40" i="253"/>
  <c r="FF40" i="253"/>
  <c r="FE40" i="253"/>
  <c r="EA40" i="253"/>
  <c r="DZ40" i="253"/>
  <c r="DJ40" i="253"/>
  <c r="DI40" i="253"/>
  <c r="CE40" i="253"/>
  <c r="CD40" i="253"/>
  <c r="BN40" i="253"/>
  <c r="BM40" i="253"/>
  <c r="AW40" i="253"/>
  <c r="AV40" i="253"/>
  <c r="AF40" i="253"/>
  <c r="AE40" i="253"/>
  <c r="IM39" i="253"/>
  <c r="IL39" i="253"/>
  <c r="HV39" i="253"/>
  <c r="HU39" i="253"/>
  <c r="HE39" i="253"/>
  <c r="HD39" i="253"/>
  <c r="GN39" i="253"/>
  <c r="GM39" i="253"/>
  <c r="FW39" i="253"/>
  <c r="FV39" i="253"/>
  <c r="FF39" i="253"/>
  <c r="FE39" i="253"/>
  <c r="EA39" i="253"/>
  <c r="DZ39" i="253"/>
  <c r="DJ39" i="253"/>
  <c r="DI39" i="253"/>
  <c r="CE39" i="253"/>
  <c r="CD39" i="253"/>
  <c r="BN39" i="253"/>
  <c r="BM39" i="253"/>
  <c r="AW39" i="253"/>
  <c r="AV39" i="253"/>
  <c r="AF39" i="253"/>
  <c r="AE39" i="253"/>
  <c r="IM38" i="253"/>
  <c r="IL38" i="253"/>
  <c r="HV38" i="253"/>
  <c r="HU38" i="253"/>
  <c r="HE38" i="253"/>
  <c r="HD38" i="253"/>
  <c r="GN38" i="253"/>
  <c r="GM38" i="253"/>
  <c r="FW38" i="253"/>
  <c r="FV38" i="253"/>
  <c r="FF38" i="253"/>
  <c r="FE38" i="253"/>
  <c r="EA38" i="253"/>
  <c r="DZ38" i="253"/>
  <c r="DJ38" i="253"/>
  <c r="DI38" i="253"/>
  <c r="CE38" i="253"/>
  <c r="CD38" i="253"/>
  <c r="BN38" i="253"/>
  <c r="BM38" i="253"/>
  <c r="AW38" i="253"/>
  <c r="AV38" i="253"/>
  <c r="AF38" i="253"/>
  <c r="AE38" i="253"/>
  <c r="IM37" i="253"/>
  <c r="IL37" i="253"/>
  <c r="HV37" i="253"/>
  <c r="HU37" i="253"/>
  <c r="HE37" i="253"/>
  <c r="HD37" i="253"/>
  <c r="GN37" i="253"/>
  <c r="GM37" i="253"/>
  <c r="FW37" i="253"/>
  <c r="FV37" i="253"/>
  <c r="FF37" i="253"/>
  <c r="FE37" i="253"/>
  <c r="EA37" i="253"/>
  <c r="DZ37" i="253"/>
  <c r="DJ37" i="253"/>
  <c r="DI37" i="253"/>
  <c r="CE37" i="253"/>
  <c r="CD37" i="253"/>
  <c r="BN37" i="253"/>
  <c r="BM37" i="253"/>
  <c r="AW37" i="253"/>
  <c r="AV37" i="253"/>
  <c r="AF37" i="253"/>
  <c r="AE37" i="253"/>
  <c r="IM36" i="253"/>
  <c r="IL36" i="253"/>
  <c r="HV36" i="253"/>
  <c r="HU36" i="253"/>
  <c r="HE36" i="253"/>
  <c r="HD36" i="253"/>
  <c r="GN36" i="253"/>
  <c r="GM36" i="253"/>
  <c r="FW36" i="253"/>
  <c r="FV36" i="253"/>
  <c r="FF36" i="253"/>
  <c r="FE36" i="253"/>
  <c r="EA36" i="253"/>
  <c r="DZ36" i="253"/>
  <c r="DJ36" i="253"/>
  <c r="DI36" i="253"/>
  <c r="CE36" i="253"/>
  <c r="CD36" i="253"/>
  <c r="BN36" i="253"/>
  <c r="BM36" i="253"/>
  <c r="AW36" i="253"/>
  <c r="AV36" i="253"/>
  <c r="AF36" i="253"/>
  <c r="AE36" i="253"/>
  <c r="IM35" i="253"/>
  <c r="IL35" i="253"/>
  <c r="HV35" i="253"/>
  <c r="HU35" i="253"/>
  <c r="HE35" i="253"/>
  <c r="HD35" i="253"/>
  <c r="GN35" i="253"/>
  <c r="GM35" i="253"/>
  <c r="FW35" i="253"/>
  <c r="FV35" i="253"/>
  <c r="FF35" i="253"/>
  <c r="FE35" i="253"/>
  <c r="EA35" i="253"/>
  <c r="DZ35" i="253"/>
  <c r="DJ35" i="253"/>
  <c r="DI35" i="253"/>
  <c r="CE35" i="253"/>
  <c r="CD35" i="253"/>
  <c r="BN35" i="253"/>
  <c r="BM35" i="253"/>
  <c r="AW35" i="253"/>
  <c r="AV35" i="253"/>
  <c r="AF35" i="253"/>
  <c r="AE35" i="253"/>
  <c r="IM34" i="253"/>
  <c r="IL34" i="253"/>
  <c r="HV34" i="253"/>
  <c r="HU34" i="253"/>
  <c r="HE34" i="253"/>
  <c r="HD34" i="253"/>
  <c r="GN34" i="253"/>
  <c r="GM34" i="253"/>
  <c r="FW34" i="253"/>
  <c r="FV34" i="253"/>
  <c r="FF34" i="253"/>
  <c r="FE34" i="253"/>
  <c r="EA34" i="253"/>
  <c r="DZ34" i="253"/>
  <c r="DJ34" i="253"/>
  <c r="DI34" i="253"/>
  <c r="CE34" i="253"/>
  <c r="CD34" i="253"/>
  <c r="BN34" i="253"/>
  <c r="BM34" i="253"/>
  <c r="AW34" i="253"/>
  <c r="AV34" i="253"/>
  <c r="AF34" i="253"/>
  <c r="AE34" i="253"/>
  <c r="IM33" i="253"/>
  <c r="IL33" i="253"/>
  <c r="HV33" i="253"/>
  <c r="HU33" i="253"/>
  <c r="HE33" i="253"/>
  <c r="HD33" i="253"/>
  <c r="GN33" i="253"/>
  <c r="GM33" i="253"/>
  <c r="FW33" i="253"/>
  <c r="FV33" i="253"/>
  <c r="FF33" i="253"/>
  <c r="FE33" i="253"/>
  <c r="EA33" i="253"/>
  <c r="DZ33" i="253"/>
  <c r="DI33" i="253"/>
  <c r="DB33" i="253"/>
  <c r="DA33" i="253"/>
  <c r="DA43" i="253"/>
  <c r="DJ43" i="253"/>
  <c r="CE33" i="253"/>
  <c r="CD33" i="253"/>
  <c r="BN33" i="253"/>
  <c r="BM33" i="253"/>
  <c r="AW33" i="253"/>
  <c r="AV33" i="253"/>
  <c r="AF33" i="253"/>
  <c r="AE33" i="253"/>
  <c r="IM30" i="253"/>
  <c r="IL30" i="253"/>
  <c r="IK30" i="253"/>
  <c r="IJ30" i="253"/>
  <c r="II30" i="253"/>
  <c r="IH30" i="253"/>
  <c r="IG30" i="253"/>
  <c r="IF30" i="253"/>
  <c r="IE30" i="253"/>
  <c r="ID30" i="253"/>
  <c r="HU30" i="253"/>
  <c r="HT30" i="253"/>
  <c r="HS30" i="253"/>
  <c r="HR30" i="253"/>
  <c r="HQ30" i="253"/>
  <c r="HP30" i="253"/>
  <c r="HO30" i="253"/>
  <c r="HN30" i="253"/>
  <c r="HM30" i="253"/>
  <c r="HV30" i="253"/>
  <c r="HD30" i="253"/>
  <c r="HC30" i="253"/>
  <c r="HB30" i="253"/>
  <c r="HA30" i="253"/>
  <c r="GZ30" i="253"/>
  <c r="GY30" i="253"/>
  <c r="GX30" i="253"/>
  <c r="HE30" i="253"/>
  <c r="GW30" i="253"/>
  <c r="GV30" i="253"/>
  <c r="GM30" i="253"/>
  <c r="GL30" i="253"/>
  <c r="GK30" i="253"/>
  <c r="GJ30" i="253"/>
  <c r="GI30" i="253"/>
  <c r="GH30" i="253"/>
  <c r="GG30" i="253"/>
  <c r="GF30" i="253"/>
  <c r="GE30" i="253"/>
  <c r="GN30" i="253"/>
  <c r="FV30" i="253"/>
  <c r="FU30" i="253"/>
  <c r="FT30" i="253"/>
  <c r="FW30" i="253"/>
  <c r="FS30" i="253"/>
  <c r="FR30" i="253"/>
  <c r="FQ30" i="253"/>
  <c r="FP30" i="253"/>
  <c r="FO30" i="253"/>
  <c r="FN30" i="253"/>
  <c r="FF30" i="253"/>
  <c r="FE30" i="253"/>
  <c r="FD30" i="253"/>
  <c r="FC30" i="253"/>
  <c r="FB30" i="253"/>
  <c r="FA30" i="253"/>
  <c r="EZ30" i="253"/>
  <c r="EY30" i="253"/>
  <c r="EX30" i="253"/>
  <c r="EW30" i="253"/>
  <c r="DZ30" i="253"/>
  <c r="DY30" i="253"/>
  <c r="DX30" i="253"/>
  <c r="DW30" i="253"/>
  <c r="DV30" i="253"/>
  <c r="DU30" i="253"/>
  <c r="DT30" i="253"/>
  <c r="DS30" i="253"/>
  <c r="EA30" i="253"/>
  <c r="DR30" i="253"/>
  <c r="DI30" i="253"/>
  <c r="DH30" i="253"/>
  <c r="DG30" i="253"/>
  <c r="DF30" i="253"/>
  <c r="DE30" i="253"/>
  <c r="DD30" i="253"/>
  <c r="DC30" i="253"/>
  <c r="CD30" i="253"/>
  <c r="CC30" i="253"/>
  <c r="CB30" i="253"/>
  <c r="CA30" i="253"/>
  <c r="BZ30" i="253"/>
  <c r="BY30" i="253"/>
  <c r="BX30" i="253"/>
  <c r="BW30" i="253"/>
  <c r="CE30" i="253"/>
  <c r="BV30" i="253"/>
  <c r="BN30" i="253"/>
  <c r="BM30" i="253"/>
  <c r="BL30" i="253"/>
  <c r="BK30" i="253"/>
  <c r="BJ30" i="253"/>
  <c r="BI30" i="253"/>
  <c r="BH30" i="253"/>
  <c r="BG30" i="253"/>
  <c r="BF30" i="253"/>
  <c r="BE30" i="253"/>
  <c r="AV30" i="253"/>
  <c r="AU30" i="253"/>
  <c r="AT30" i="253"/>
  <c r="AS30" i="253"/>
  <c r="AR30" i="253"/>
  <c r="AQ30" i="253"/>
  <c r="AP30" i="253"/>
  <c r="AO30" i="253"/>
  <c r="AN30" i="253"/>
  <c r="AW30" i="253"/>
  <c r="AE30" i="253"/>
  <c r="AD30" i="253"/>
  <c r="AC30" i="253"/>
  <c r="AB30" i="253"/>
  <c r="AA30" i="253"/>
  <c r="Z30" i="253"/>
  <c r="Y30" i="253"/>
  <c r="X30" i="253"/>
  <c r="W30" i="253"/>
  <c r="AF30" i="253"/>
  <c r="IM29" i="253"/>
  <c r="IL29" i="253"/>
  <c r="HV29" i="253"/>
  <c r="HU29" i="253"/>
  <c r="HE29" i="253"/>
  <c r="HD29" i="253"/>
  <c r="GN29" i="253"/>
  <c r="GM29" i="253"/>
  <c r="FW29" i="253"/>
  <c r="FV29" i="253"/>
  <c r="FF29" i="253"/>
  <c r="FE29" i="253"/>
  <c r="EA29" i="253"/>
  <c r="DZ29" i="253"/>
  <c r="DJ29" i="253"/>
  <c r="DI29" i="253"/>
  <c r="CE29" i="253"/>
  <c r="CD29" i="253"/>
  <c r="BN29" i="253"/>
  <c r="BM29" i="253"/>
  <c r="AW29" i="253"/>
  <c r="AV29" i="253"/>
  <c r="AF29" i="253"/>
  <c r="AE29" i="253"/>
  <c r="IM28" i="253"/>
  <c r="IL28" i="253"/>
  <c r="HV28" i="253"/>
  <c r="HU28" i="253"/>
  <c r="HE28" i="253"/>
  <c r="HD28" i="253"/>
  <c r="GN28" i="253"/>
  <c r="GM28" i="253"/>
  <c r="FW28" i="253"/>
  <c r="FV28" i="253"/>
  <c r="FF28" i="253"/>
  <c r="FE28" i="253"/>
  <c r="EA28" i="253"/>
  <c r="DZ28" i="253"/>
  <c r="DJ28" i="253"/>
  <c r="DI28" i="253"/>
  <c r="CE28" i="253"/>
  <c r="CD28" i="253"/>
  <c r="BN28" i="253"/>
  <c r="BM28" i="253"/>
  <c r="AW28" i="253"/>
  <c r="AV28" i="253"/>
  <c r="AF28" i="253"/>
  <c r="AE28" i="253"/>
  <c r="IM27" i="253"/>
  <c r="IL27" i="253"/>
  <c r="HV27" i="253"/>
  <c r="HU27" i="253"/>
  <c r="HE27" i="253"/>
  <c r="HD27" i="253"/>
  <c r="GN27" i="253"/>
  <c r="GM27" i="253"/>
  <c r="FW27" i="253"/>
  <c r="FV27" i="253"/>
  <c r="FF27" i="253"/>
  <c r="FE27" i="253"/>
  <c r="EA27" i="253"/>
  <c r="DZ27" i="253"/>
  <c r="DJ27" i="253"/>
  <c r="DI27" i="253"/>
  <c r="CE27" i="253"/>
  <c r="CD27" i="253"/>
  <c r="BN27" i="253"/>
  <c r="BM27" i="253"/>
  <c r="AW27" i="253"/>
  <c r="AV27" i="253"/>
  <c r="AF27" i="253"/>
  <c r="AE27" i="253"/>
  <c r="IM26" i="253"/>
  <c r="IL26" i="253"/>
  <c r="HV26" i="253"/>
  <c r="HU26" i="253"/>
  <c r="HE26" i="253"/>
  <c r="HD26" i="253"/>
  <c r="GN26" i="253"/>
  <c r="GM26" i="253"/>
  <c r="FW26" i="253"/>
  <c r="FV26" i="253"/>
  <c r="FF26" i="253"/>
  <c r="FE26" i="253"/>
  <c r="EA26" i="253"/>
  <c r="DZ26" i="253"/>
  <c r="DJ26" i="253"/>
  <c r="DI26" i="253"/>
  <c r="CE26" i="253"/>
  <c r="CD26" i="253"/>
  <c r="BN26" i="253"/>
  <c r="BM26" i="253"/>
  <c r="AW26" i="253"/>
  <c r="AV26" i="253"/>
  <c r="AF26" i="253"/>
  <c r="AE26" i="253"/>
  <c r="IM25" i="253"/>
  <c r="IL25" i="253"/>
  <c r="HV25" i="253"/>
  <c r="HU25" i="253"/>
  <c r="HE25" i="253"/>
  <c r="HD25" i="253"/>
  <c r="GN25" i="253"/>
  <c r="GM25" i="253"/>
  <c r="FW25" i="253"/>
  <c r="FV25" i="253"/>
  <c r="FF25" i="253"/>
  <c r="FE25" i="253"/>
  <c r="EA25" i="253"/>
  <c r="DZ25" i="253"/>
  <c r="DJ25" i="253"/>
  <c r="DI25" i="253"/>
  <c r="CE25" i="253"/>
  <c r="CD25" i="253"/>
  <c r="BN25" i="253"/>
  <c r="BM25" i="253"/>
  <c r="AW25" i="253"/>
  <c r="AV25" i="253"/>
  <c r="AF25" i="253"/>
  <c r="AE25" i="253"/>
  <c r="IM24" i="253"/>
  <c r="IL24" i="253"/>
  <c r="HV24" i="253"/>
  <c r="HU24" i="253"/>
  <c r="HE24" i="253"/>
  <c r="HD24" i="253"/>
  <c r="GN24" i="253"/>
  <c r="GM24" i="253"/>
  <c r="FW24" i="253"/>
  <c r="FV24" i="253"/>
  <c r="FF24" i="253"/>
  <c r="FE24" i="253"/>
  <c r="EA24" i="253"/>
  <c r="DZ24" i="253"/>
  <c r="DJ24" i="253"/>
  <c r="DI24" i="253"/>
  <c r="CE24" i="253"/>
  <c r="CD24" i="253"/>
  <c r="BN24" i="253"/>
  <c r="BM24" i="253"/>
  <c r="AW24" i="253"/>
  <c r="AV24" i="253"/>
  <c r="AF24" i="253"/>
  <c r="AE24" i="253"/>
  <c r="IM23" i="253"/>
  <c r="IL23" i="253"/>
  <c r="HV23" i="253"/>
  <c r="HU23" i="253"/>
  <c r="HE23" i="253"/>
  <c r="HD23" i="253"/>
  <c r="GN23" i="253"/>
  <c r="GM23" i="253"/>
  <c r="FW23" i="253"/>
  <c r="FV23" i="253"/>
  <c r="FF23" i="253"/>
  <c r="FE23" i="253"/>
  <c r="EA23" i="253"/>
  <c r="DZ23" i="253"/>
  <c r="DJ23" i="253"/>
  <c r="DI23" i="253"/>
  <c r="CE23" i="253"/>
  <c r="CD23" i="253"/>
  <c r="BN23" i="253"/>
  <c r="BM23" i="253"/>
  <c r="AW23" i="253"/>
  <c r="AV23" i="253"/>
  <c r="AF23" i="253"/>
  <c r="AE23" i="253"/>
  <c r="IM22" i="253"/>
  <c r="IL22" i="253"/>
  <c r="HV22" i="253"/>
  <c r="HU22" i="253"/>
  <c r="HE22" i="253"/>
  <c r="HD22" i="253"/>
  <c r="GN22" i="253"/>
  <c r="GM22" i="253"/>
  <c r="FW22" i="253"/>
  <c r="FV22" i="253"/>
  <c r="FF22" i="253"/>
  <c r="FE22" i="253"/>
  <c r="EA22" i="253"/>
  <c r="DZ22" i="253"/>
  <c r="DJ22" i="253"/>
  <c r="DI22" i="253"/>
  <c r="CE22" i="253"/>
  <c r="CD22" i="253"/>
  <c r="BN22" i="253"/>
  <c r="BM22" i="253"/>
  <c r="AW22" i="253"/>
  <c r="AV22" i="253"/>
  <c r="AF22" i="253"/>
  <c r="AE22" i="253"/>
  <c r="IM21" i="253"/>
  <c r="IL21" i="253"/>
  <c r="HV21" i="253"/>
  <c r="HU21" i="253"/>
  <c r="HE21" i="253"/>
  <c r="HD21" i="253"/>
  <c r="GN21" i="253"/>
  <c r="GM21" i="253"/>
  <c r="FW21" i="253"/>
  <c r="FV21" i="253"/>
  <c r="FF21" i="253"/>
  <c r="FE21" i="253"/>
  <c r="EA21" i="253"/>
  <c r="DZ21" i="253"/>
  <c r="DI21" i="253"/>
  <c r="DB21" i="253"/>
  <c r="DB30" i="253"/>
  <c r="DA21" i="253"/>
  <c r="DA30" i="253"/>
  <c r="DJ30" i="253"/>
  <c r="CE21" i="253"/>
  <c r="CD21" i="253"/>
  <c r="BN21" i="253"/>
  <c r="BM21" i="253"/>
  <c r="AW21" i="253"/>
  <c r="AV21" i="253"/>
  <c r="AF21" i="253"/>
  <c r="AE21" i="253"/>
  <c r="IM18" i="253"/>
  <c r="IL18" i="253"/>
  <c r="IK18" i="253"/>
  <c r="IJ18" i="253"/>
  <c r="II18" i="253"/>
  <c r="IH18" i="253"/>
  <c r="IG18" i="253"/>
  <c r="IF18" i="253"/>
  <c r="IE18" i="253"/>
  <c r="ID18" i="253"/>
  <c r="HU18" i="253"/>
  <c r="HT18" i="253"/>
  <c r="HS18" i="253"/>
  <c r="HR18" i="253"/>
  <c r="HQ18" i="253"/>
  <c r="HP18" i="253"/>
  <c r="HO18" i="253"/>
  <c r="HN18" i="253"/>
  <c r="HV18" i="253"/>
  <c r="HM18" i="253"/>
  <c r="HD18" i="253"/>
  <c r="HC18" i="253"/>
  <c r="HB18" i="253"/>
  <c r="HA18" i="253"/>
  <c r="GZ18" i="253"/>
  <c r="GY18" i="253"/>
  <c r="GX18" i="253"/>
  <c r="GW18" i="253"/>
  <c r="GV18" i="253"/>
  <c r="HE18" i="253"/>
  <c r="GM18" i="253"/>
  <c r="GL18" i="253"/>
  <c r="GK18" i="253"/>
  <c r="GJ18" i="253"/>
  <c r="GI18" i="253"/>
  <c r="GH18" i="253"/>
  <c r="GG18" i="253"/>
  <c r="GF18" i="253"/>
  <c r="FW18" i="253"/>
  <c r="FV18" i="253"/>
  <c r="FU18" i="253"/>
  <c r="FT18" i="253"/>
  <c r="FS18" i="253"/>
  <c r="FR18" i="253"/>
  <c r="FQ18" i="253"/>
  <c r="FP18" i="253"/>
  <c r="FO18" i="253"/>
  <c r="FN18" i="253"/>
  <c r="FF18" i="253"/>
  <c r="FE18" i="253"/>
  <c r="FD18" i="253"/>
  <c r="FC18" i="253"/>
  <c r="FB18" i="253"/>
  <c r="FA18" i="253"/>
  <c r="EZ18" i="253"/>
  <c r="EY18" i="253"/>
  <c r="EX18" i="253"/>
  <c r="EW18" i="253"/>
  <c r="DZ18" i="253"/>
  <c r="DY18" i="253"/>
  <c r="DX18" i="253"/>
  <c r="DW18" i="253"/>
  <c r="DV18" i="253"/>
  <c r="DU18" i="253"/>
  <c r="DT18" i="253"/>
  <c r="DS18" i="253"/>
  <c r="DR18" i="253"/>
  <c r="EA18" i="253"/>
  <c r="DI18" i="253"/>
  <c r="DH18" i="253"/>
  <c r="DG18" i="253"/>
  <c r="DF18" i="253"/>
  <c r="DE18" i="253"/>
  <c r="DD18" i="253"/>
  <c r="DC18" i="253"/>
  <c r="DA18" i="253"/>
  <c r="CD18" i="253"/>
  <c r="CC18" i="253"/>
  <c r="CB18" i="253"/>
  <c r="CA18" i="253"/>
  <c r="BZ18" i="253"/>
  <c r="BY18" i="253"/>
  <c r="BX18" i="253"/>
  <c r="BW18" i="253"/>
  <c r="BV18" i="253"/>
  <c r="CE18" i="253"/>
  <c r="BM18" i="253"/>
  <c r="BL18" i="253"/>
  <c r="BK18" i="253"/>
  <c r="BJ18" i="253"/>
  <c r="BI18" i="253"/>
  <c r="BH18" i="253"/>
  <c r="BG18" i="253"/>
  <c r="BN18" i="253"/>
  <c r="BF18" i="253"/>
  <c r="BE18" i="253"/>
  <c r="AV18" i="253"/>
  <c r="AU18" i="253"/>
  <c r="AT18" i="253"/>
  <c r="AS18" i="253"/>
  <c r="AR18" i="253"/>
  <c r="AQ18" i="253"/>
  <c r="AP18" i="253"/>
  <c r="AO18" i="253"/>
  <c r="AN18" i="253"/>
  <c r="AW18" i="253"/>
  <c r="AE18" i="253"/>
  <c r="AD18" i="253"/>
  <c r="AC18" i="253"/>
  <c r="AF18" i="253"/>
  <c r="AB18" i="253"/>
  <c r="AA18" i="253"/>
  <c r="Z18" i="253"/>
  <c r="Y18" i="253"/>
  <c r="X18" i="253"/>
  <c r="W18" i="253"/>
  <c r="IM17" i="253"/>
  <c r="IL17" i="253"/>
  <c r="HV17" i="253"/>
  <c r="HU17" i="253"/>
  <c r="HE17" i="253"/>
  <c r="HD17" i="253"/>
  <c r="GN17" i="253"/>
  <c r="GM17" i="253"/>
  <c r="FW17" i="253"/>
  <c r="FV17" i="253"/>
  <c r="FF17" i="253"/>
  <c r="FE17" i="253"/>
  <c r="EA17" i="253"/>
  <c r="DZ17" i="253"/>
  <c r="DJ17" i="253"/>
  <c r="DI17" i="253"/>
  <c r="CE17" i="253"/>
  <c r="CD17" i="253"/>
  <c r="AF17" i="253"/>
  <c r="AE17" i="253"/>
  <c r="IM16" i="253"/>
  <c r="IL16" i="253"/>
  <c r="HV16" i="253"/>
  <c r="HU16" i="253"/>
  <c r="HE16" i="253"/>
  <c r="HD16" i="253"/>
  <c r="GN16" i="253"/>
  <c r="GM16" i="253"/>
  <c r="FW16" i="253"/>
  <c r="FV16" i="253"/>
  <c r="FF16" i="253"/>
  <c r="FE16" i="253"/>
  <c r="EA16" i="253"/>
  <c r="DZ16" i="253"/>
  <c r="DJ16" i="253"/>
  <c r="DI16" i="253"/>
  <c r="CE16" i="253"/>
  <c r="CD16" i="253"/>
  <c r="BN16" i="253"/>
  <c r="BM16" i="253"/>
  <c r="AW16" i="253"/>
  <c r="AV16" i="253"/>
  <c r="AF16" i="253"/>
  <c r="AE16" i="253"/>
  <c r="IM15" i="253"/>
  <c r="IL15" i="253"/>
  <c r="HV15" i="253"/>
  <c r="HU15" i="253"/>
  <c r="HE15" i="253"/>
  <c r="HD15" i="253"/>
  <c r="GN15" i="253"/>
  <c r="GM15" i="253"/>
  <c r="FW15" i="253"/>
  <c r="FV15" i="253"/>
  <c r="FF15" i="253"/>
  <c r="FE15" i="253"/>
  <c r="EA15" i="253"/>
  <c r="DZ15" i="253"/>
  <c r="DJ15" i="253"/>
  <c r="DI15" i="253"/>
  <c r="CE15" i="253"/>
  <c r="CD15" i="253"/>
  <c r="BN15" i="253"/>
  <c r="BM15" i="253"/>
  <c r="AW15" i="253"/>
  <c r="AV15" i="253"/>
  <c r="AF15" i="253"/>
  <c r="AE15" i="253"/>
  <c r="IM14" i="253"/>
  <c r="IL14" i="253"/>
  <c r="HV14" i="253"/>
  <c r="HU14" i="253"/>
  <c r="HE14" i="253"/>
  <c r="HD14" i="253"/>
  <c r="GN14" i="253"/>
  <c r="GM14" i="253"/>
  <c r="FW14" i="253"/>
  <c r="FV14" i="253"/>
  <c r="FF14" i="253"/>
  <c r="FE14" i="253"/>
  <c r="EA14" i="253"/>
  <c r="DZ14" i="253"/>
  <c r="DJ14" i="253"/>
  <c r="DI14" i="253"/>
  <c r="CE14" i="253"/>
  <c r="CD14" i="253"/>
  <c r="BN14" i="253"/>
  <c r="BM14" i="253"/>
  <c r="AW14" i="253"/>
  <c r="AV14" i="253"/>
  <c r="AF14" i="253"/>
  <c r="AE14" i="253"/>
  <c r="IM13" i="253"/>
  <c r="IL13" i="253"/>
  <c r="HV13" i="253"/>
  <c r="HU13" i="253"/>
  <c r="HE13" i="253"/>
  <c r="HD13" i="253"/>
  <c r="GN13" i="253"/>
  <c r="GM13" i="253"/>
  <c r="FW13" i="253"/>
  <c r="FV13" i="253"/>
  <c r="FF13" i="253"/>
  <c r="FE13" i="253"/>
  <c r="EA13" i="253"/>
  <c r="DZ13" i="253"/>
  <c r="DJ13" i="253"/>
  <c r="DI13" i="253"/>
  <c r="CE13" i="253"/>
  <c r="CD13" i="253"/>
  <c r="BN13" i="253"/>
  <c r="BM13" i="253"/>
  <c r="AW13" i="253"/>
  <c r="AV13" i="253"/>
  <c r="AF13" i="253"/>
  <c r="AE13" i="253"/>
  <c r="IM12" i="253"/>
  <c r="IL12" i="253"/>
  <c r="HV12" i="253"/>
  <c r="HU12" i="253"/>
  <c r="HE12" i="253"/>
  <c r="HD12" i="253"/>
  <c r="GN12" i="253"/>
  <c r="GM12" i="253"/>
  <c r="FW12" i="253"/>
  <c r="FV12" i="253"/>
  <c r="FF12" i="253"/>
  <c r="FE12" i="253"/>
  <c r="EA12" i="253"/>
  <c r="DZ12" i="253"/>
  <c r="DJ12" i="253"/>
  <c r="DI12" i="253"/>
  <c r="CE12" i="253"/>
  <c r="CD12" i="253"/>
  <c r="BN12" i="253"/>
  <c r="BM12" i="253"/>
  <c r="AW12" i="253"/>
  <c r="AV12" i="253"/>
  <c r="AF12" i="253"/>
  <c r="AE12" i="253"/>
  <c r="IM11" i="253"/>
  <c r="IL11" i="253"/>
  <c r="HV11" i="253"/>
  <c r="HU11" i="253"/>
  <c r="HE11" i="253"/>
  <c r="HD11" i="253"/>
  <c r="GN11" i="253"/>
  <c r="GM11" i="253"/>
  <c r="FW11" i="253"/>
  <c r="FV11" i="253"/>
  <c r="FF11" i="253"/>
  <c r="FE11" i="253"/>
  <c r="EA11" i="253"/>
  <c r="DZ11" i="253"/>
  <c r="DJ11" i="253"/>
  <c r="DI11" i="253"/>
  <c r="CE11" i="253"/>
  <c r="CD11" i="253"/>
  <c r="BN11" i="253"/>
  <c r="BM11" i="253"/>
  <c r="AW11" i="253"/>
  <c r="AV11" i="253"/>
  <c r="AF11" i="253"/>
  <c r="AE11" i="253"/>
  <c r="IM10" i="253"/>
  <c r="IL10" i="253"/>
  <c r="HV10" i="253"/>
  <c r="HU10" i="253"/>
  <c r="HE10" i="253"/>
  <c r="HD10" i="253"/>
  <c r="GN10" i="253"/>
  <c r="GM10" i="253"/>
  <c r="FW10" i="253"/>
  <c r="FV10" i="253"/>
  <c r="FF10" i="253"/>
  <c r="FE10" i="253"/>
  <c r="EA10" i="253"/>
  <c r="DZ10" i="253"/>
  <c r="DJ10" i="253"/>
  <c r="DI10" i="253"/>
  <c r="CE10" i="253"/>
  <c r="CD10" i="253"/>
  <c r="BN10" i="253"/>
  <c r="BM10" i="253"/>
  <c r="AW10" i="253"/>
  <c r="AV10" i="253"/>
  <c r="AF10" i="253"/>
  <c r="AE10" i="253"/>
  <c r="IM9" i="253"/>
  <c r="IL9" i="253"/>
  <c r="HV9" i="253"/>
  <c r="HU9" i="253"/>
  <c r="HE9" i="253"/>
  <c r="HD9" i="253"/>
  <c r="GN9" i="253"/>
  <c r="GM9" i="253"/>
  <c r="FW9" i="253"/>
  <c r="FV9" i="253"/>
  <c r="FF9" i="253"/>
  <c r="FE9" i="253"/>
  <c r="EA9" i="253"/>
  <c r="DZ9" i="253"/>
  <c r="DJ9" i="253"/>
  <c r="DI9" i="253"/>
  <c r="CE9" i="253"/>
  <c r="CD9" i="253"/>
  <c r="BN9" i="253"/>
  <c r="BM9" i="253"/>
  <c r="AW9" i="253"/>
  <c r="AV9" i="253"/>
  <c r="AF9" i="253"/>
  <c r="AE9" i="253"/>
  <c r="IM8" i="253"/>
  <c r="IL8" i="253"/>
  <c r="HV8" i="253"/>
  <c r="HU8" i="253"/>
  <c r="HE8" i="253"/>
  <c r="HD8" i="253"/>
  <c r="GN8" i="253"/>
  <c r="GM8" i="253"/>
  <c r="GF8" i="253"/>
  <c r="GE8" i="253"/>
  <c r="GE18" i="253"/>
  <c r="GN18" i="253"/>
  <c r="FW8" i="253"/>
  <c r="FV8" i="253"/>
  <c r="FF8" i="253"/>
  <c r="FE8" i="253"/>
  <c r="EA8" i="253"/>
  <c r="DZ8" i="253"/>
  <c r="DI8" i="253"/>
  <c r="DB8" i="253"/>
  <c r="DB18" i="253"/>
  <c r="DJ18" i="253"/>
  <c r="DA8" i="253"/>
  <c r="CE8" i="253"/>
  <c r="CD8" i="253"/>
  <c r="BN8" i="253"/>
  <c r="BM8" i="253"/>
  <c r="AW8" i="253"/>
  <c r="AV8" i="253"/>
  <c r="AF8" i="253"/>
  <c r="AE8" i="253"/>
  <c r="DJ8" i="253"/>
  <c r="DJ21" i="253"/>
  <c r="DJ33" i="253"/>
  <c r="BW49" i="246"/>
  <c r="AE40" i="246"/>
  <c r="AE34" i="246"/>
  <c r="AE32" i="246"/>
  <c r="AE31" i="246"/>
  <c r="AE25" i="246"/>
  <c r="AM16" i="246"/>
  <c r="BI170" i="243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/>
  <c r="A2" i="243"/>
  <c r="A1" i="243"/>
  <c r="A3" i="240"/>
  <c r="A2" i="240"/>
  <c r="A1" i="240"/>
  <c r="A3" i="246"/>
  <c r="A2" i="246"/>
  <c r="A1" i="246"/>
  <c r="A3" i="245"/>
  <c r="A2" i="245"/>
  <c r="A1" i="245"/>
  <c r="A3" i="248"/>
  <c r="A1" i="248"/>
  <c r="Y16" i="243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A16" i="243"/>
  <c r="AA62" i="243"/>
  <c r="AG24" i="245"/>
  <c r="AA42" i="248"/>
  <c r="Z42" i="248"/>
  <c r="A2" i="248"/>
  <c r="A1" i="252"/>
  <c r="A1" i="251"/>
  <c r="A1" i="250"/>
  <c r="BW97" i="246"/>
  <c r="AL97" i="246"/>
  <c r="AK97" i="246"/>
  <c r="AJ97" i="246"/>
  <c r="AI97" i="246"/>
  <c r="AH97" i="246"/>
  <c r="AG97" i="246"/>
  <c r="AE97" i="246"/>
  <c r="AM97" i="246"/>
  <c r="AD97" i="246"/>
  <c r="BW96" i="246"/>
  <c r="AL96" i="246"/>
  <c r="AK96" i="246"/>
  <c r="AJ96" i="246"/>
  <c r="AI96" i="246"/>
  <c r="AH96" i="246"/>
  <c r="AG96" i="246"/>
  <c r="AE96" i="246"/>
  <c r="AD96" i="246"/>
  <c r="BW95" i="246"/>
  <c r="AL95" i="246"/>
  <c r="AK95" i="246"/>
  <c r="AJ95" i="246"/>
  <c r="AI95" i="246"/>
  <c r="AH95" i="246"/>
  <c r="AG95" i="246"/>
  <c r="AE95" i="246"/>
  <c r="AD95" i="246"/>
  <c r="BW94" i="246"/>
  <c r="AL94" i="246"/>
  <c r="AK94" i="246"/>
  <c r="AJ94" i="246"/>
  <c r="AI94" i="246"/>
  <c r="AH94" i="246"/>
  <c r="AG94" i="246"/>
  <c r="AE94" i="246"/>
  <c r="AD94" i="246"/>
  <c r="BW93" i="246"/>
  <c r="AL93" i="246"/>
  <c r="AK93" i="246"/>
  <c r="AJ93" i="246"/>
  <c r="AJ98" i="246"/>
  <c r="AI93" i="246"/>
  <c r="AI98" i="246"/>
  <c r="AH93" i="246"/>
  <c r="AG93" i="246"/>
  <c r="AE93" i="246"/>
  <c r="AE98" i="246"/>
  <c r="AD93" i="246"/>
  <c r="BW89" i="246"/>
  <c r="AL89" i="246"/>
  <c r="AK89" i="246"/>
  <c r="AJ89" i="246"/>
  <c r="AI89" i="246"/>
  <c r="AH89" i="246"/>
  <c r="AG89" i="246"/>
  <c r="AE89" i="246"/>
  <c r="AD89" i="246"/>
  <c r="BW88" i="246"/>
  <c r="AL88" i="246"/>
  <c r="AK88" i="246"/>
  <c r="AJ88" i="246"/>
  <c r="AI88" i="246"/>
  <c r="AH88" i="246"/>
  <c r="AG88" i="246"/>
  <c r="AE88" i="246"/>
  <c r="AD88" i="246"/>
  <c r="BW87" i="246"/>
  <c r="AL87" i="246"/>
  <c r="AK87" i="246"/>
  <c r="AJ87" i="246"/>
  <c r="AI87" i="246"/>
  <c r="AH87" i="246"/>
  <c r="AG87" i="246"/>
  <c r="AE87" i="246"/>
  <c r="AD87" i="246"/>
  <c r="BW86" i="246"/>
  <c r="AL86" i="246"/>
  <c r="AK86" i="246"/>
  <c r="AJ86" i="246"/>
  <c r="AI86" i="246"/>
  <c r="AH86" i="246"/>
  <c r="AG86" i="246"/>
  <c r="AE86" i="246"/>
  <c r="AD86" i="246"/>
  <c r="BW82" i="246"/>
  <c r="AL82" i="246"/>
  <c r="AK82" i="246"/>
  <c r="AJ82" i="246"/>
  <c r="AI82" i="246"/>
  <c r="AH82" i="246"/>
  <c r="AG82" i="246"/>
  <c r="AE82" i="246"/>
  <c r="AD82" i="246"/>
  <c r="BW81" i="246"/>
  <c r="AL81" i="246"/>
  <c r="AK81" i="246"/>
  <c r="AJ81" i="246"/>
  <c r="AI81" i="246"/>
  <c r="AH81" i="246"/>
  <c r="AG81" i="246"/>
  <c r="AE81" i="246"/>
  <c r="AD81" i="246"/>
  <c r="BW80" i="246"/>
  <c r="AL80" i="246"/>
  <c r="AK80" i="246"/>
  <c r="AJ80" i="246"/>
  <c r="AI80" i="246"/>
  <c r="AH80" i="246"/>
  <c r="AG80" i="246"/>
  <c r="AE80" i="246"/>
  <c r="AD80" i="246"/>
  <c r="BW79" i="246"/>
  <c r="AL79" i="246"/>
  <c r="AK79" i="246"/>
  <c r="AJ79" i="246"/>
  <c r="AI79" i="246"/>
  <c r="AH79" i="246"/>
  <c r="AG79" i="246"/>
  <c r="AE79" i="246"/>
  <c r="AD79" i="246"/>
  <c r="BW78" i="246"/>
  <c r="AL78" i="246"/>
  <c r="AK78" i="246"/>
  <c r="AJ78" i="246"/>
  <c r="AI78" i="246"/>
  <c r="AH78" i="246"/>
  <c r="AG78" i="246"/>
  <c r="AE78" i="246"/>
  <c r="AD78" i="246"/>
  <c r="BW77" i="246"/>
  <c r="AL77" i="246"/>
  <c r="AK77" i="246"/>
  <c r="AJ77" i="246"/>
  <c r="AJ83" i="246"/>
  <c r="AI77" i="246"/>
  <c r="AI83" i="246"/>
  <c r="AH77" i="246"/>
  <c r="AG77" i="246"/>
  <c r="AE77" i="246"/>
  <c r="AE83" i="246"/>
  <c r="AD77" i="246"/>
  <c r="BW73" i="246"/>
  <c r="AL73" i="246"/>
  <c r="AK73" i="246"/>
  <c r="AJ73" i="246"/>
  <c r="AI73" i="246"/>
  <c r="AH73" i="246"/>
  <c r="AG73" i="246"/>
  <c r="AE73" i="246"/>
  <c r="BW72" i="246"/>
  <c r="AL72" i="246"/>
  <c r="AK72" i="246"/>
  <c r="AJ72" i="246"/>
  <c r="AI72" i="246"/>
  <c r="AH72" i="246"/>
  <c r="AG72" i="246"/>
  <c r="AE72" i="246"/>
  <c r="BW71" i="246"/>
  <c r="AL71" i="246"/>
  <c r="AK71" i="246"/>
  <c r="AJ71" i="246"/>
  <c r="AI71" i="246"/>
  <c r="AH71" i="246"/>
  <c r="AG71" i="246"/>
  <c r="AE71" i="246"/>
  <c r="BW70" i="246"/>
  <c r="AL70" i="246"/>
  <c r="AK70" i="246"/>
  <c r="AJ70" i="246"/>
  <c r="AI70" i="246"/>
  <c r="AH70" i="246"/>
  <c r="AG70" i="246"/>
  <c r="AE70" i="246"/>
  <c r="BW69" i="246"/>
  <c r="AL69" i="246"/>
  <c r="AK69" i="246"/>
  <c r="AJ69" i="246"/>
  <c r="AI69" i="246"/>
  <c r="AH69" i="246"/>
  <c r="AG69" i="246"/>
  <c r="AE69" i="246"/>
  <c r="BW68" i="246"/>
  <c r="AL68" i="246"/>
  <c r="AK68" i="246"/>
  <c r="AJ68" i="246"/>
  <c r="AI68" i="246"/>
  <c r="AH68" i="246"/>
  <c r="AG68" i="246"/>
  <c r="BW64" i="246"/>
  <c r="AL64" i="246"/>
  <c r="AK64" i="246"/>
  <c r="AJ64" i="246"/>
  <c r="AI64" i="246"/>
  <c r="AH64" i="246"/>
  <c r="AG64" i="246"/>
  <c r="AE64" i="246"/>
  <c r="BW63" i="246"/>
  <c r="AL63" i="246"/>
  <c r="AK63" i="246"/>
  <c r="AJ63" i="246"/>
  <c r="AI63" i="246"/>
  <c r="AH63" i="246"/>
  <c r="AG63" i="246"/>
  <c r="AE63" i="246"/>
  <c r="BW62" i="246"/>
  <c r="AL62" i="246"/>
  <c r="AK62" i="246"/>
  <c r="AJ62" i="246"/>
  <c r="AI62" i="246"/>
  <c r="AH62" i="246"/>
  <c r="AG62" i="246"/>
  <c r="AE62" i="246"/>
  <c r="BW61" i="246"/>
  <c r="AL61" i="246"/>
  <c r="AK61" i="246"/>
  <c r="AJ61" i="246"/>
  <c r="AI61" i="246"/>
  <c r="AH61" i="246"/>
  <c r="AG61" i="246"/>
  <c r="AE61" i="246"/>
  <c r="AM61" i="246"/>
  <c r="BW60" i="246"/>
  <c r="AL60" i="246"/>
  <c r="AK60" i="246"/>
  <c r="AK65" i="246"/>
  <c r="AJ60" i="246"/>
  <c r="AI60" i="246"/>
  <c r="AH60" i="246"/>
  <c r="AH65" i="246"/>
  <c r="AG60" i="246"/>
  <c r="AG65" i="246"/>
  <c r="AE60" i="246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Y56" i="248"/>
  <c r="AD56" i="248"/>
  <c r="AI56" i="248"/>
  <c r="AN56" i="248"/>
  <c r="J57" i="248"/>
  <c r="O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O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X46" i="248"/>
  <c r="W46" i="248"/>
  <c r="V46" i="248"/>
  <c r="U46" i="248"/>
  <c r="T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AA46" i="248"/>
  <c r="Z39" i="248"/>
  <c r="Z38" i="248"/>
  <c r="Z46" i="248"/>
  <c r="AP35" i="248"/>
  <c r="AO35" i="248"/>
  <c r="AN35" i="248"/>
  <c r="AM35" i="248"/>
  <c r="AL35" i="248"/>
  <c r="AK35" i="248"/>
  <c r="AJ35" i="248"/>
  <c r="AI35" i="248"/>
  <c r="AR35" i="248"/>
  <c r="AH35" i="248"/>
  <c r="AG35" i="248"/>
  <c r="AF35" i="248"/>
  <c r="AE35" i="248"/>
  <c r="AQ35" i="248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R30" i="248"/>
  <c r="AI30" i="248"/>
  <c r="AH30" i="248"/>
  <c r="AG30" i="248"/>
  <c r="AF30" i="248"/>
  <c r="AE30" i="248"/>
  <c r="AD30" i="248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H23" i="248"/>
  <c r="AG23" i="248"/>
  <c r="AF23" i="248"/>
  <c r="AE23" i="248"/>
  <c r="AD23" i="248"/>
  <c r="AR22" i="248"/>
  <c r="AQ22" i="248"/>
  <c r="AR21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J18" i="248"/>
  <c r="AR18" i="248"/>
  <c r="AI18" i="248"/>
  <c r="AH18" i="248"/>
  <c r="AG18" i="248"/>
  <c r="AF18" i="248"/>
  <c r="AE18" i="248"/>
  <c r="AD18" i="248"/>
  <c r="AR17" i="248"/>
  <c r="AQ17" i="248"/>
  <c r="AR16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I13" i="248"/>
  <c r="AH13" i="248"/>
  <c r="AG13" i="248"/>
  <c r="AF13" i="248"/>
  <c r="AE13" i="248"/>
  <c r="AQ13" i="248"/>
  <c r="AD13" i="248"/>
  <c r="AR12" i="248"/>
  <c r="AQ12" i="248"/>
  <c r="AR11" i="248"/>
  <c r="AQ11" i="248"/>
  <c r="AR10" i="248"/>
  <c r="AQ10" i="248"/>
  <c r="AR9" i="248"/>
  <c r="AQ9" i="248"/>
  <c r="AL65" i="246"/>
  <c r="AL74" i="246"/>
  <c r="AL83" i="246"/>
  <c r="AL98" i="246"/>
  <c r="AL90" i="246"/>
  <c r="BW55" i="246"/>
  <c r="BW51" i="246"/>
  <c r="BW50" i="246"/>
  <c r="BW48" i="246"/>
  <c r="BW47" i="246"/>
  <c r="BW43" i="246"/>
  <c r="BW42" i="246"/>
  <c r="BW41" i="246"/>
  <c r="BW40" i="246"/>
  <c r="BW36" i="246"/>
  <c r="BW35" i="246"/>
  <c r="BW34" i="246"/>
  <c r="BW33" i="246"/>
  <c r="BW32" i="246"/>
  <c r="BW31" i="246"/>
  <c r="BW27" i="246"/>
  <c r="BW26" i="246"/>
  <c r="BW25" i="246"/>
  <c r="BW24" i="246"/>
  <c r="BW23" i="246"/>
  <c r="BW22" i="246"/>
  <c r="BW18" i="246"/>
  <c r="BW17" i="246"/>
  <c r="BW16" i="246"/>
  <c r="BW15" i="246"/>
  <c r="BW14" i="246"/>
  <c r="AL55" i="246"/>
  <c r="AK55" i="246"/>
  <c r="AJ55" i="246"/>
  <c r="AI55" i="246"/>
  <c r="AH55" i="246"/>
  <c r="AG55" i="246"/>
  <c r="AC52" i="246"/>
  <c r="AB52" i="246"/>
  <c r="AA52" i="246"/>
  <c r="Z52" i="246"/>
  <c r="Y52" i="246"/>
  <c r="AL51" i="246"/>
  <c r="AK51" i="246"/>
  <c r="AJ51" i="246"/>
  <c r="AI51" i="246"/>
  <c r="AH51" i="246"/>
  <c r="AG51" i="246"/>
  <c r="AE51" i="246"/>
  <c r="AL50" i="246"/>
  <c r="AK50" i="246"/>
  <c r="AJ50" i="246"/>
  <c r="AI50" i="246"/>
  <c r="AH50" i="246"/>
  <c r="AG50" i="246"/>
  <c r="AE50" i="246"/>
  <c r="AL49" i="246"/>
  <c r="AK49" i="246"/>
  <c r="AJ49" i="246"/>
  <c r="AI49" i="246"/>
  <c r="AH49" i="246"/>
  <c r="AG49" i="246"/>
  <c r="AL48" i="246"/>
  <c r="AK48" i="246"/>
  <c r="AJ48" i="246"/>
  <c r="AI48" i="246"/>
  <c r="AH48" i="246"/>
  <c r="AG48" i="246"/>
  <c r="AE48" i="246"/>
  <c r="AL47" i="246"/>
  <c r="AK47" i="246"/>
  <c r="AJ47" i="246"/>
  <c r="AI47" i="246"/>
  <c r="AH47" i="246"/>
  <c r="AG47" i="246"/>
  <c r="AE47" i="246"/>
  <c r="AC44" i="246"/>
  <c r="AB44" i="246"/>
  <c r="AA44" i="246"/>
  <c r="Z44" i="246"/>
  <c r="Y44" i="246"/>
  <c r="AL43" i="246"/>
  <c r="AK43" i="246"/>
  <c r="AJ43" i="246"/>
  <c r="AI43" i="246"/>
  <c r="AH43" i="246"/>
  <c r="AG43" i="246"/>
  <c r="AE43" i="246"/>
  <c r="AL42" i="246"/>
  <c r="AK42" i="246"/>
  <c r="AJ42" i="246"/>
  <c r="AI42" i="246"/>
  <c r="AH42" i="246"/>
  <c r="AG42" i="246"/>
  <c r="AE42" i="246"/>
  <c r="AL41" i="246"/>
  <c r="AK41" i="246"/>
  <c r="AJ41" i="246"/>
  <c r="AI41" i="246"/>
  <c r="AH41" i="246"/>
  <c r="AG41" i="246"/>
  <c r="AE41" i="246"/>
  <c r="AL40" i="246"/>
  <c r="AK40" i="246"/>
  <c r="AJ40" i="246"/>
  <c r="AI40" i="246"/>
  <c r="AH40" i="246"/>
  <c r="AG40" i="246"/>
  <c r="AC37" i="246"/>
  <c r="AB37" i="246"/>
  <c r="AA37" i="246"/>
  <c r="Z37" i="246"/>
  <c r="Y37" i="246"/>
  <c r="AL36" i="246"/>
  <c r="AK36" i="246"/>
  <c r="AJ36" i="246"/>
  <c r="AI36" i="246"/>
  <c r="AH36" i="246"/>
  <c r="AG36" i="246"/>
  <c r="AE36" i="246"/>
  <c r="AL35" i="246"/>
  <c r="AK35" i="246"/>
  <c r="AJ35" i="246"/>
  <c r="AI35" i="246"/>
  <c r="AH35" i="246"/>
  <c r="AG35" i="246"/>
  <c r="AM35" i="246"/>
  <c r="AE35" i="246"/>
  <c r="AL34" i="246"/>
  <c r="AK34" i="246"/>
  <c r="AJ34" i="246"/>
  <c r="AI34" i="246"/>
  <c r="AH34" i="246"/>
  <c r="AG34" i="246"/>
  <c r="AL33" i="246"/>
  <c r="AK33" i="246"/>
  <c r="AJ33" i="246"/>
  <c r="AI33" i="246"/>
  <c r="AH33" i="246"/>
  <c r="AG33" i="246"/>
  <c r="AE33" i="246"/>
  <c r="AL32" i="246"/>
  <c r="AK32" i="246"/>
  <c r="AJ32" i="246"/>
  <c r="AI32" i="246"/>
  <c r="AH32" i="246"/>
  <c r="AG32" i="246"/>
  <c r="AL31" i="246"/>
  <c r="AK31" i="246"/>
  <c r="AJ31" i="246"/>
  <c r="AI31" i="246"/>
  <c r="AH31" i="246"/>
  <c r="AG31" i="246"/>
  <c r="AC28" i="246"/>
  <c r="AB28" i="246"/>
  <c r="AA28" i="246"/>
  <c r="Z28" i="246"/>
  <c r="Y28" i="246"/>
  <c r="AL27" i="246"/>
  <c r="AK27" i="246"/>
  <c r="AJ27" i="246"/>
  <c r="AI27" i="246"/>
  <c r="AH27" i="246"/>
  <c r="AG27" i="246"/>
  <c r="AE27" i="246"/>
  <c r="AL26" i="246"/>
  <c r="AK26" i="246"/>
  <c r="AJ26" i="246"/>
  <c r="AI26" i="246"/>
  <c r="AH26" i="246"/>
  <c r="AG26" i="246"/>
  <c r="AE26" i="246"/>
  <c r="AL25" i="246"/>
  <c r="AK25" i="246"/>
  <c r="AJ25" i="246"/>
  <c r="AI25" i="246"/>
  <c r="AH25" i="246"/>
  <c r="AG25" i="246"/>
  <c r="AL24" i="246"/>
  <c r="AK24" i="246"/>
  <c r="AJ24" i="246"/>
  <c r="AI24" i="246"/>
  <c r="AH24" i="246"/>
  <c r="AG24" i="246"/>
  <c r="AE24" i="246"/>
  <c r="AL23" i="246"/>
  <c r="AK23" i="246"/>
  <c r="AJ23" i="246"/>
  <c r="AI23" i="246"/>
  <c r="AH23" i="246"/>
  <c r="AG23" i="246"/>
  <c r="AE23" i="246"/>
  <c r="AL22" i="246"/>
  <c r="AK22" i="246"/>
  <c r="AJ22" i="246"/>
  <c r="AI22" i="246"/>
  <c r="AH22" i="246"/>
  <c r="AG22" i="246"/>
  <c r="AC19" i="246"/>
  <c r="AB19" i="246"/>
  <c r="AA19" i="246"/>
  <c r="Z19" i="246"/>
  <c r="Y19" i="246"/>
  <c r="AL18" i="246"/>
  <c r="AK18" i="246"/>
  <c r="AJ18" i="246"/>
  <c r="AI18" i="246"/>
  <c r="AH18" i="246"/>
  <c r="AG18" i="246"/>
  <c r="AE18" i="246"/>
  <c r="AL17" i="246"/>
  <c r="AK17" i="246"/>
  <c r="AJ17" i="246"/>
  <c r="AI17" i="246"/>
  <c r="AH17" i="246"/>
  <c r="AG17" i="246"/>
  <c r="AE17" i="246"/>
  <c r="AL16" i="246"/>
  <c r="AK16" i="246"/>
  <c r="AJ16" i="246"/>
  <c r="AI16" i="246"/>
  <c r="AH16" i="246"/>
  <c r="AG16" i="246"/>
  <c r="AL15" i="246"/>
  <c r="AK15" i="246"/>
  <c r="AJ15" i="246"/>
  <c r="AI15" i="246"/>
  <c r="AH15" i="246"/>
  <c r="AG15" i="246"/>
  <c r="AL14" i="246"/>
  <c r="AK14" i="246"/>
  <c r="AJ14" i="246"/>
  <c r="AI14" i="246"/>
  <c r="AH14" i="246"/>
  <c r="AG14" i="246"/>
  <c r="AQ33" i="245"/>
  <c r="AP33" i="245"/>
  <c r="AO30" i="245"/>
  <c r="AN30" i="245"/>
  <c r="AM30" i="245"/>
  <c r="AL30" i="245"/>
  <c r="AK30" i="245"/>
  <c r="AJ30" i="245"/>
  <c r="AI30" i="245"/>
  <c r="AH30" i="245"/>
  <c r="AG30" i="245"/>
  <c r="AF30" i="245"/>
  <c r="AE30" i="245"/>
  <c r="AD30" i="245"/>
  <c r="AC30" i="245"/>
  <c r="AQ29" i="245"/>
  <c r="AP29" i="245"/>
  <c r="AQ25" i="245"/>
  <c r="AP25" i="245"/>
  <c r="AO24" i="245"/>
  <c r="AN24" i="245"/>
  <c r="AM24" i="245"/>
  <c r="AL24" i="245"/>
  <c r="AK24" i="245"/>
  <c r="AJ24" i="245"/>
  <c r="AF24" i="245"/>
  <c r="AE24" i="245"/>
  <c r="AD24" i="245"/>
  <c r="AC24" i="245"/>
  <c r="AQ23" i="245"/>
  <c r="AP23" i="245"/>
  <c r="X18" i="245"/>
  <c r="W18" i="245"/>
  <c r="V18" i="245"/>
  <c r="U18" i="245"/>
  <c r="T18" i="245"/>
  <c r="S18" i="245"/>
  <c r="R18" i="245"/>
  <c r="Z18" i="245"/>
  <c r="Q18" i="245"/>
  <c r="P18" i="245"/>
  <c r="O18" i="245"/>
  <c r="N18" i="245"/>
  <c r="M18" i="245"/>
  <c r="L18" i="245"/>
  <c r="AQ17" i="245"/>
  <c r="AP17" i="245"/>
  <c r="Z17" i="245"/>
  <c r="Y17" i="245"/>
  <c r="AQ16" i="245"/>
  <c r="AP16" i="245"/>
  <c r="Z16" i="245"/>
  <c r="Y16" i="245"/>
  <c r="AQ15" i="245"/>
  <c r="AP15" i="245"/>
  <c r="Z15" i="245"/>
  <c r="Y15" i="245"/>
  <c r="AQ14" i="245"/>
  <c r="AP14" i="245"/>
  <c r="Z14" i="245"/>
  <c r="Y14" i="245"/>
  <c r="AQ13" i="245"/>
  <c r="AP13" i="245"/>
  <c r="Z13" i="245"/>
  <c r="Y13" i="245"/>
  <c r="AQ12" i="245"/>
  <c r="AP12" i="245"/>
  <c r="Z12" i="245"/>
  <c r="Y12" i="245"/>
  <c r="AQ11" i="245"/>
  <c r="AP11" i="245"/>
  <c r="Z11" i="245"/>
  <c r="Y11" i="245"/>
  <c r="AQ10" i="245"/>
  <c r="AP10" i="245"/>
  <c r="Z10" i="245"/>
  <c r="Y10" i="245"/>
  <c r="AQ9" i="245"/>
  <c r="AP9" i="245"/>
  <c r="Z9" i="245"/>
  <c r="Y9" i="245"/>
  <c r="Z9" i="240"/>
  <c r="AA9" i="240"/>
  <c r="Z10" i="240"/>
  <c r="AA10" i="240"/>
  <c r="Z11" i="240"/>
  <c r="AA11" i="240"/>
  <c r="Z12" i="240"/>
  <c r="AA12" i="240"/>
  <c r="M13" i="240"/>
  <c r="N13" i="240"/>
  <c r="O13" i="240"/>
  <c r="P13" i="240"/>
  <c r="Q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A25" i="240"/>
  <c r="AQ18" i="248"/>
  <c r="AQ23" i="248"/>
  <c r="AQ30" i="248"/>
  <c r="AE65" i="246"/>
  <c r="AM65" i="246"/>
  <c r="AI65" i="246"/>
  <c r="AK74" i="246"/>
  <c r="AG83" i="246"/>
  <c r="AK83" i="246"/>
  <c r="AK90" i="246"/>
  <c r="AG98" i="246"/>
  <c r="AK98" i="246"/>
  <c r="AJ65" i="246"/>
  <c r="AD83" i="246"/>
  <c r="AH83" i="246"/>
  <c r="AD90" i="246"/>
  <c r="AD98" i="246"/>
  <c r="AH98" i="246"/>
  <c r="Y18" i="245"/>
  <c r="AI19" i="246"/>
  <c r="AM64" i="246"/>
  <c r="AM72" i="246"/>
  <c r="AM79" i="246"/>
  <c r="AM87" i="246"/>
  <c r="AK28" i="246"/>
  <c r="AL28" i="246"/>
  <c r="AD52" i="246"/>
  <c r="AI52" i="246"/>
  <c r="AM60" i="246"/>
  <c r="AM62" i="246"/>
  <c r="AM63" i="246"/>
  <c r="AM73" i="246"/>
  <c r="AM78" i="246"/>
  <c r="AM80" i="246"/>
  <c r="AM81" i="246"/>
  <c r="AM82" i="246"/>
  <c r="AM18" i="246"/>
  <c r="AL19" i="246"/>
  <c r="AJ28" i="246"/>
  <c r="AM31" i="246"/>
  <c r="AK37" i="246"/>
  <c r="AM41" i="246"/>
  <c r="AI44" i="246"/>
  <c r="AL52" i="246"/>
  <c r="AE19" i="246"/>
  <c r="AG19" i="246"/>
  <c r="AK19" i="246"/>
  <c r="AH19" i="246"/>
  <c r="AJ19" i="246"/>
  <c r="AM17" i="246"/>
  <c r="Y8" i="246"/>
  <c r="AA8" i="246"/>
  <c r="AA9" i="246"/>
  <c r="AC8" i="246"/>
  <c r="AC9" i="246"/>
  <c r="AG28" i="246"/>
  <c r="AI28" i="246"/>
  <c r="AH28" i="246"/>
  <c r="AM24" i="246"/>
  <c r="AM25" i="246"/>
  <c r="AM26" i="246"/>
  <c r="AM27" i="246"/>
  <c r="Z8" i="246"/>
  <c r="Z9" i="246"/>
  <c r="AB8" i="246"/>
  <c r="AB9" i="246"/>
  <c r="AD37" i="246"/>
  <c r="AH37" i="246"/>
  <c r="AJ37" i="246"/>
  <c r="AG37" i="246"/>
  <c r="AI37" i="246"/>
  <c r="AM33" i="246"/>
  <c r="AM34" i="246"/>
  <c r="AM36" i="246"/>
  <c r="AL37" i="246"/>
  <c r="AE44" i="246"/>
  <c r="AM44" i="246"/>
  <c r="AG44" i="246"/>
  <c r="AK44" i="246"/>
  <c r="AH44" i="246"/>
  <c r="AJ44" i="246"/>
  <c r="AM42" i="246"/>
  <c r="AM43" i="246"/>
  <c r="AL44" i="246"/>
  <c r="AM47" i="246"/>
  <c r="AH52" i="246"/>
  <c r="AJ52" i="246"/>
  <c r="AG52" i="246"/>
  <c r="AK52" i="246"/>
  <c r="AM50" i="246"/>
  <c r="AM51" i="246"/>
  <c r="AG74" i="246"/>
  <c r="AI74" i="246"/>
  <c r="AM69" i="246"/>
  <c r="AH74" i="246"/>
  <c r="AJ74" i="246"/>
  <c r="AM70" i="246"/>
  <c r="AM71" i="246"/>
  <c r="AE90" i="246"/>
  <c r="AG90" i="246"/>
  <c r="AI90" i="246"/>
  <c r="AH90" i="246"/>
  <c r="AJ90" i="246"/>
  <c r="AM88" i="246"/>
  <c r="AM89" i="246"/>
  <c r="AM94" i="246"/>
  <c r="AM95" i="246"/>
  <c r="AM96" i="246"/>
  <c r="AM22" i="246"/>
  <c r="AM23" i="246"/>
  <c r="AE37" i="246"/>
  <c r="AM32" i="246"/>
  <c r="Z13" i="240"/>
  <c r="AM14" i="246"/>
  <c r="AM40" i="246"/>
  <c r="AM15" i="246"/>
  <c r="AM48" i="246"/>
  <c r="AM77" i="246"/>
  <c r="AM93" i="246"/>
  <c r="AN89" i="248"/>
  <c r="AI89" i="248"/>
  <c r="AM86" i="246"/>
  <c r="AM90" i="246"/>
  <c r="Z25" i="240"/>
  <c r="AA13" i="240"/>
  <c r="AD89" i="248"/>
  <c r="AM98" i="246"/>
  <c r="AM74" i="246"/>
  <c r="AM83" i="246"/>
  <c r="AK8" i="246"/>
  <c r="AK9" i="246"/>
  <c r="AI8" i="246"/>
  <c r="AI9" i="246"/>
  <c r="AG8" i="246"/>
  <c r="AG9" i="246"/>
  <c r="AJ8" i="246"/>
  <c r="AJ9" i="246"/>
  <c r="AH8" i="246"/>
  <c r="AH9" i="246"/>
  <c r="Y9" i="246"/>
  <c r="AE49" i="246"/>
  <c r="AE52" i="246"/>
  <c r="AM49" i="246"/>
  <c r="AL9" i="246"/>
  <c r="AL8" i="246"/>
  <c r="AM37" i="246"/>
  <c r="AE8" i="246"/>
  <c r="AE9" i="246"/>
  <c r="AR13" i="248"/>
  <c r="AD8" i="246"/>
  <c r="AD9" i="246"/>
  <c r="AM19" i="246"/>
  <c r="AR23" i="248"/>
  <c r="J89" i="248"/>
  <c r="O89" i="248"/>
  <c r="T89" i="248"/>
  <c r="Y89" i="248"/>
  <c r="AM52" i="246"/>
  <c r="AM8" i="246"/>
  <c r="AM55" i="246"/>
  <c r="AM9" i="246"/>
</calcChain>
</file>

<file path=xl/sharedStrings.xml><?xml version="1.0" encoding="utf-8"?>
<sst xmlns="http://schemas.openxmlformats.org/spreadsheetml/2006/main" count="2230" uniqueCount="491">
  <si>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</si>
  <si>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</si>
  <si>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</si>
  <si>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</si>
  <si>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</si>
  <si>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</si>
  <si>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</si>
  <si>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</si>
  <si>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</si>
  <si>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</si>
  <si>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</si>
  <si>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</si>
  <si>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</si>
  <si>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</si>
  <si>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</si>
  <si>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</si>
  <si>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</si>
  <si>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</si>
  <si>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</si>
  <si>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</si>
  <si>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</si>
  <si>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</si>
  <si>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</si>
  <si>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</si>
  <si>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</si>
  <si>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</si>
  <si>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</si>
  <si>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</si>
  <si>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</si>
  <si>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</si>
  <si>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</si>
  <si>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</si>
  <si>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</si>
  <si>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</si>
  <si>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</si>
  <si>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</si>
  <si>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</si>
  <si>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</si>
  <si>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</si>
  <si>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</si>
  <si>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</si>
  <si>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</si>
  <si>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</si>
  <si>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</si>
  <si>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</si>
  <si>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</si>
  <si>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</si>
  <si>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</si>
  <si>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</si>
  <si>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</si>
  <si>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</si>
  <si>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</si>
  <si>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</si>
  <si>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</si>
  <si>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</si>
  <si>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</si>
  <si>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</si>
  <si>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</si>
  <si>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</si>
  <si>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</si>
  <si>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</si>
  <si>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</si>
  <si>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</si>
  <si>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</si>
  <si>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</si>
  <si>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</si>
  <si>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</si>
  <si>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</si>
  <si>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</si>
  <si>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</si>
  <si>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</si>
  <si>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</si>
  <si>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</si>
  <si>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</si>
  <si>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</si>
  <si>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</si>
  <si>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</si>
  <si>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</si>
  <si>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</si>
  <si>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</si>
  <si>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</si>
  <si>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</si>
  <si>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</si>
  <si>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</si>
  <si>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</si>
  <si>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</si>
  <si>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</si>
  <si>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</si>
  <si>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</si>
  <si>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</si>
  <si>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</si>
  <si>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</si>
  <si>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</si>
  <si>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</si>
  <si>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</si>
  <si>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</si>
  <si>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</si>
  <si>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</si>
  <si>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</si>
  <si>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</si>
  <si>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</si>
  <si>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</si>
  <si>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</si>
  <si>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</si>
  <si>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</si>
  <si>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</si>
  <si>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</si>
  <si>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</si>
  <si>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</si>
  <si>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</si>
  <si>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</si>
  <si>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</si>
  <si>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</si>
  <si>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</si>
  <si>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</si>
  <si>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</si>
  <si>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</si>
  <si>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</si>
  <si>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</si>
  <si>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</si>
  <si>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</si>
  <si>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Enter 7th Designated Area name here &gt;&gt;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</si>
  <si>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</si>
  <si>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</si>
  <si>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</si>
  <si>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</si>
  <si>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</si>
  <si>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</si>
  <si>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</si>
  <si>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</si>
  <si>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</si>
  <si>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</si>
  <si>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</si>
  <si>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</si>
  <si>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</si>
  <si>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</si>
  <si>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</si>
  <si>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</si>
  <si>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</si>
  <si>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</si>
  <si>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</si>
  <si>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</si>
  <si>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</si>
  <si>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</si>
  <si>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</si>
  <si>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</si>
  <si>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</si>
  <si>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</si>
  <si>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</si>
  <si>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</si>
  <si>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</si>
  <si>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</si>
  <si>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</si>
  <si>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</si>
  <si>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</si>
  <si>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</si>
  <si>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</si>
  <si>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</si>
  <si>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</si>
  <si>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</si>
  <si>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</si>
  <si>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</si>
  <si>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</si>
  <si>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</si>
  <si>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</si>
  <si>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</si>
  <si>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</si>
  <si>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</si>
  <si>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</si>
  <si>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</si>
  <si>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</si>
  <si>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</si>
  <si>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</si>
  <si>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</si>
  <si>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</si>
  <si>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</si>
  <si>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</si>
  <si>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</si>
  <si>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</si>
  <si>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</si>
  <si>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</si>
  <si>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</si>
  <si>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</si>
  <si>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</si>
  <si>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</si>
  <si>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</si>
  <si>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</si>
  <si>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</si>
  <si>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</si>
  <si>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</si>
  <si>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</si>
  <si>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</si>
  <si>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</si>
  <si>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</si>
  <si>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</si>
  <si>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</si>
  <si>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</si>
  <si>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</si>
  <si>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</si>
  <si>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</si>
  <si>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</si>
  <si>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</si>
  <si>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</si>
  <si>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</si>
  <si>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</si>
  <si>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</si>
  <si>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</si>
  <si>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</si>
  <si>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</si>
  <si>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</si>
  <si>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</si>
  <si>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</si>
  <si>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</si>
  <si>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</si>
  <si>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</si>
  <si>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</si>
  <si>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</si>
  <si>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</si>
  <si>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</si>
  <si>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</si>
  <si>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</si>
  <si>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</si>
  <si>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</si>
  <si>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</si>
  <si>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</si>
  <si>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</si>
  <si>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</si>
  <si>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</si>
  <si>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</si>
  <si>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</si>
  <si>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</si>
  <si>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</si>
  <si>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</si>
  <si>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</si>
  <si>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</si>
  <si>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</si>
  <si>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</si>
  <si>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</si>
  <si>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</si>
  <si>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</si>
  <si>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</si>
  <si>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</si>
  <si>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</si>
  <si>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</si>
  <si>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</si>
  <si>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</si>
  <si>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</si>
  <si>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</si>
  <si>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</si>
  <si>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</si>
  <si>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</si>
  <si>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</si>
  <si>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</si>
  <si>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</si>
  <si>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</si>
  <si>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</si>
  <si>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</si>
  <si>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</si>
  <si>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</si>
  <si>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</si>
  <si>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</si>
  <si>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</si>
  <si>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</si>
  <si>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</si>
  <si>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</si>
  <si>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</si>
  <si>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</si>
  <si>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</si>
  <si>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</si>
  <si>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</si>
  <si>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</si>
  <si>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</si>
  <si>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</si>
  <si>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</si>
  <si>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</si>
  <si>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</si>
  <si>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</si>
  <si>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</si>
  <si>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</si>
  <si>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</si>
  <si>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</si>
  <si>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</si>
  <si>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</si>
  <si>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</si>
  <si>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</si>
  <si>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</si>
  <si>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</si>
  <si>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</si>
  <si>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</si>
  <si>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</si>
  <si>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</si>
  <si>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</si>
  <si>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</si>
  <si>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</si>
  <si>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</si>
  <si>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</si>
  <si>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</si>
  <si>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</si>
  <si>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</si>
  <si>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</si>
  <si>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</si>
  <si>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</si>
  <si>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</si>
  <si>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</si>
  <si>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</si>
  <si>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</si>
  <si>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</si>
  <si>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</si>
  <si>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</si>
  <si>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</si>
  <si>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</si>
  <si>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</si>
  <si>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</si>
  <si>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</si>
  <si>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</si>
  <si>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</si>
  <si>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</si>
  <si>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</si>
  <si>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</si>
  <si>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</si>
  <si>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</si>
  <si>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</si>
  <si>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</si>
  <si>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</si>
  <si>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</si>
  <si>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</si>
  <si>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</si>
  <si>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</si>
  <si>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</si>
  <si>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</si>
  <si>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</si>
  <si>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</si>
  <si>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</si>
  <si>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</si>
  <si>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</si>
  <si>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</si>
  <si>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</si>
  <si>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</si>
  <si>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</si>
  <si>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</si>
  <si>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</si>
  <si>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</si>
  <si>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</si>
  <si>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</si>
  <si>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</si>
  <si>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</si>
  <si>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</si>
  <si>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</si>
  <si>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</si>
  <si>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</si>
  <si>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</si>
  <si>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</si>
  <si>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</si>
  <si>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</si>
  <si>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</si>
  <si>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</si>
  <si>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</si>
  <si>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</si>
  <si>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</si>
  <si>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</si>
  <si>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</si>
  <si>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</si>
  <si>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</si>
  <si>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</si>
  <si>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</si>
  <si>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</si>
  <si>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</si>
  <si>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</si>
  <si>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</si>
  <si>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</si>
  <si>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</si>
  <si>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</si>
  <si>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</si>
  <si>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</si>
  <si>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</si>
  <si>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</si>
  <si>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</si>
  <si>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</si>
  <si>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</si>
  <si>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</si>
  <si>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</si>
  <si>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</si>
  <si>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</si>
  <si>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</si>
  <si>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</si>
  <si>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</si>
  <si>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</si>
  <si>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</si>
  <si>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</si>
  <si>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</si>
  <si>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</si>
  <si>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</si>
  <si>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</si>
  <si>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</si>
  <si>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</si>
  <si>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</si>
  <si>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</si>
  <si>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</si>
  <si>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</si>
  <si>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</si>
  <si>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</si>
  <si>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</si>
  <si>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</si>
  <si>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</si>
  <si>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</si>
  <si>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</si>
  <si>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</si>
  <si>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</si>
  <si>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</si>
  <si>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</si>
  <si>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</si>
  <si>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</si>
  <si>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</si>
  <si>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</si>
  <si>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</si>
  <si>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</si>
  <si>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</si>
  <si>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</si>
  <si>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</si>
  <si>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</si>
  <si>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</si>
  <si>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</si>
  <si>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</si>
  <si>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</si>
  <si>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</si>
  <si>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</si>
  <si>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</si>
  <si>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</si>
  <si>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</si>
  <si>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</si>
  <si>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</si>
  <si>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</si>
  <si>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</si>
  <si>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</si>
  <si>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</si>
  <si>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</si>
  <si>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</si>
  <si>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</si>
  <si>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>Version 3.0</t>
  </si>
  <si>
    <t>KWh</t>
  </si>
  <si>
    <t>E6 - Innovation Solutions</t>
  </si>
  <si>
    <t>Active Network Management</t>
  </si>
  <si>
    <t>Connections</t>
  </si>
  <si>
    <t>V4 Other Asset Movements (Consequential, DG, ICP)</t>
  </si>
  <si>
    <t>Pole Pinning SSES</t>
  </si>
  <si>
    <t>Customer Satisfaction</t>
  </si>
  <si>
    <t>Refurbishment</t>
  </si>
  <si>
    <t>Bidoyng</t>
  </si>
  <si>
    <t>reliability and availability</t>
  </si>
  <si>
    <t>CV26 Faults</t>
  </si>
  <si>
    <t>Litres</t>
  </si>
  <si>
    <t>Miles</t>
  </si>
  <si>
    <t>Tonnes</t>
  </si>
  <si>
    <t>kWh</t>
  </si>
  <si>
    <t>Enter 6th Designated Area name here &gt;&gt;</t>
  </si>
  <si>
    <t>North Wessex Downs</t>
  </si>
  <si>
    <t>Buckland Rings Iron Age Fort, Lymington, New Forest National Park</t>
  </si>
  <si>
    <t>Tichborne, Alresford, Southdowns National Park</t>
  </si>
  <si>
    <t xml:space="preserve">Turville Village, Chilterns AONB </t>
  </si>
  <si>
    <t xml:space="preserve">South Burley Dorset AONB </t>
  </si>
  <si>
    <t>LV Cable</t>
  </si>
  <si>
    <t>Technical losses</t>
  </si>
  <si>
    <t>Asset Replacement</t>
  </si>
  <si>
    <t>Yes</t>
  </si>
  <si>
    <t>Page 20 para 3</t>
  </si>
  <si>
    <t>Oversizing cable condutor sizes to reduce losses</t>
  </si>
  <si>
    <t>Install cables to meet load requirements</t>
  </si>
  <si>
    <t>N/A</t>
  </si>
  <si>
    <t>General Reinforcement</t>
  </si>
  <si>
    <t>HV Cable</t>
  </si>
  <si>
    <t>Page 20 para 4</t>
  </si>
  <si>
    <t>33kV Transformer (GM)</t>
  </si>
  <si>
    <t>CV7 - Asset Replacement</t>
  </si>
  <si>
    <t>Page 18 para 2</t>
  </si>
  <si>
    <t>Installing transformers that outperform the Eco Directive 33kV</t>
  </si>
  <si>
    <t>Install transformers that meet the Eco Directive</t>
  </si>
  <si>
    <t>CV1 - Primary Reinforcement</t>
  </si>
  <si>
    <t xml:space="preserve">Installing transformers that outperform the Eco Directive 33kV </t>
  </si>
  <si>
    <t>Connections (V3 Connections &amp; V4 Other Cost Movements)</t>
  </si>
  <si>
    <t>66kV Transformer</t>
  </si>
  <si>
    <t xml:space="preserve">Installing transformers that outperform the Eco Directive 66kV </t>
  </si>
  <si>
    <t>132kV Transformer</t>
  </si>
  <si>
    <t xml:space="preserve">Installing transformers that outperform the Eco Directive 132kV </t>
  </si>
  <si>
    <t>Page 19 para 2</t>
  </si>
  <si>
    <t>Prioritisation of pre 1960 transformers for replacement</t>
  </si>
  <si>
    <t>Do not prioritise the asset replacement programme</t>
  </si>
  <si>
    <t>DUOS recovery SEPD - domestic</t>
  </si>
  <si>
    <t>Non-technical losses</t>
  </si>
  <si>
    <t>Page 24 para 2</t>
  </si>
  <si>
    <t>MPAN rectification</t>
  </si>
  <si>
    <t>DUOS recovery SEPD - non 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</si>
</sst>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_-;\-* #,##0_-;_-* &quot;-&quot;?_-;_-@_-"/>
    <numFmt numFmtId="336" formatCode="_-* #,##0.00_-;\-* #,##0.00_-;_-* &quot;-&quot;_-;_-@_-"/>
    <numFmt numFmtId="337" formatCode="_-* #,##0.0_-;\-* #,##0.0_-;_-* &quot;-&quot;??_-;_-@_-"/>
    <numFmt numFmtId="338" formatCode="_-* #,##0.0_-;\-* #,##0.0_-;_-* &quot;-&quot;_-;_-@_-"/>
  </numFmts>
  <fonts count="26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794">
    <xf numFmtId="0" fontId="0" fillId="0" borderId="0"/>
    <xf numFmtId="0" fontId="25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0" fillId="0" borderId="0" applyFont="0" applyFill="0" applyBorder="0" applyAlignment="0" applyProtection="0"/>
    <xf numFmtId="0" fontId="28" fillId="0" borderId="0"/>
    <xf numFmtId="0" fontId="29" fillId="0" borderId="0"/>
    <xf numFmtId="0" fontId="25" fillId="0" borderId="0"/>
    <xf numFmtId="0" fontId="2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31" fillId="0" borderId="0"/>
    <xf numFmtId="172" fontId="25" fillId="0" borderId="0"/>
    <xf numFmtId="172" fontId="25" fillId="0" borderId="0"/>
    <xf numFmtId="173" fontId="28" fillId="0" borderId="0"/>
    <xf numFmtId="172" fontId="28" fillId="0" borderId="0"/>
    <xf numFmtId="172" fontId="25" fillId="0" borderId="0"/>
    <xf numFmtId="172" fontId="28" fillId="0" borderId="0"/>
    <xf numFmtId="0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/>
    <xf numFmtId="172" fontId="28" fillId="0" borderId="0"/>
    <xf numFmtId="0" fontId="28" fillId="0" borderId="0"/>
    <xf numFmtId="172" fontId="28" fillId="0" borderId="0"/>
    <xf numFmtId="172" fontId="25" fillId="0" borderId="0"/>
    <xf numFmtId="0" fontId="28" fillId="0" borderId="0"/>
    <xf numFmtId="172" fontId="28" fillId="0" borderId="0"/>
    <xf numFmtId="172" fontId="25" fillId="0" borderId="0"/>
    <xf numFmtId="0" fontId="25" fillId="0" borderId="0"/>
    <xf numFmtId="172" fontId="28" fillId="0" borderId="0"/>
    <xf numFmtId="172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32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32" fillId="0" borderId="0"/>
    <xf numFmtId="172" fontId="25" fillId="0" borderId="0" applyFont="0" applyFill="0" applyBorder="0" applyAlignment="0" applyProtection="0"/>
    <xf numFmtId="0" fontId="28" fillId="0" borderId="0"/>
    <xf numFmtId="0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0" fontId="28" fillId="0" borderId="0"/>
    <xf numFmtId="0" fontId="28" fillId="0" borderId="0"/>
    <xf numFmtId="172" fontId="25" fillId="0" borderId="0">
      <alignment vertical="center"/>
    </xf>
    <xf numFmtId="172" fontId="28" fillId="0" borderId="0"/>
    <xf numFmtId="172" fontId="28" fillId="0" borderId="0"/>
    <xf numFmtId="172" fontId="28" fillId="0" borderId="0"/>
    <xf numFmtId="172" fontId="28" fillId="0" borderId="0"/>
    <xf numFmtId="172" fontId="2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5" fillId="0" borderId="0">
      <alignment vertical="center"/>
    </xf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0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/>
    <xf numFmtId="172" fontId="28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8" fillId="0" borderId="0">
      <alignment vertical="justify"/>
    </xf>
    <xf numFmtId="172" fontId="27" fillId="15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8" borderId="0" applyNumberFormat="0" applyBorder="0" applyAlignment="0" applyProtection="0"/>
    <xf numFmtId="172" fontId="27" fillId="15" borderId="0" applyNumberFormat="0" applyBorder="0" applyAlignment="0" applyProtection="0"/>
    <xf numFmtId="172" fontId="27" fillId="15" borderId="0" applyNumberFormat="0" applyBorder="0" applyAlignment="0" applyProtection="0"/>
    <xf numFmtId="172" fontId="27" fillId="19" borderId="0" applyNumberFormat="0" applyBorder="0" applyAlignment="0" applyProtection="0"/>
    <xf numFmtId="172" fontId="27" fillId="19" borderId="0" applyNumberFormat="0" applyBorder="0" applyAlignment="0" applyProtection="0"/>
    <xf numFmtId="172" fontId="27" fillId="20" borderId="0" applyNumberFormat="0" applyBorder="0" applyAlignment="0" applyProtection="0"/>
    <xf numFmtId="172" fontId="27" fillId="20" borderId="0" applyNumberFormat="0" applyBorder="0" applyAlignment="0" applyProtection="0"/>
    <xf numFmtId="172" fontId="27" fillId="16" borderId="0" applyNumberFormat="0" applyBorder="0" applyAlignment="0" applyProtection="0"/>
    <xf numFmtId="172" fontId="27" fillId="16" borderId="0" applyNumberFormat="0" applyBorder="0" applyAlignment="0" applyProtection="0"/>
    <xf numFmtId="172" fontId="27" fillId="21" borderId="0" applyNumberFormat="0" applyBorder="0" applyAlignment="0" applyProtection="0"/>
    <xf numFmtId="172" fontId="27" fillId="21" borderId="0" applyNumberFormat="0" applyBorder="0" applyAlignment="0" applyProtection="0"/>
    <xf numFmtId="172" fontId="27" fillId="22" borderId="0" applyNumberFormat="0" applyBorder="0" applyAlignment="0" applyProtection="0"/>
    <xf numFmtId="172" fontId="27" fillId="22" borderId="0" applyNumberFormat="0" applyBorder="0" applyAlignment="0" applyProtection="0"/>
    <xf numFmtId="172" fontId="27" fillId="23" borderId="0" applyNumberFormat="0" applyBorder="0" applyAlignment="0" applyProtection="0"/>
    <xf numFmtId="172" fontId="27" fillId="23" borderId="0" applyNumberFormat="0" applyBorder="0" applyAlignment="0" applyProtection="0"/>
    <xf numFmtId="172" fontId="27" fillId="19" borderId="0" applyNumberFormat="0" applyBorder="0" applyAlignment="0" applyProtection="0"/>
    <xf numFmtId="172" fontId="27" fillId="19" borderId="0" applyNumberFormat="0" applyBorder="0" applyAlignment="0" applyProtection="0"/>
    <xf numFmtId="172" fontId="33" fillId="24" borderId="0" applyNumberFormat="0" applyBorder="0" applyAlignment="0" applyProtection="0"/>
    <xf numFmtId="172" fontId="33" fillId="24" borderId="0" applyNumberFormat="0" applyBorder="0" applyAlignment="0" applyProtection="0"/>
    <xf numFmtId="172" fontId="33" fillId="16" borderId="0" applyNumberFormat="0" applyBorder="0" applyAlignment="0" applyProtection="0"/>
    <xf numFmtId="172" fontId="33" fillId="16" borderId="0" applyNumberFormat="0" applyBorder="0" applyAlignment="0" applyProtection="0"/>
    <xf numFmtId="172" fontId="33" fillId="21" borderId="0" applyNumberFormat="0" applyBorder="0" applyAlignment="0" applyProtection="0"/>
    <xf numFmtId="172" fontId="33" fillId="21" borderId="0" applyNumberFormat="0" applyBorder="0" applyAlignment="0" applyProtection="0"/>
    <xf numFmtId="172" fontId="33" fillId="22" borderId="0" applyNumberFormat="0" applyBorder="0" applyAlignment="0" applyProtection="0"/>
    <xf numFmtId="172" fontId="33" fillId="22" borderId="0" applyNumberFormat="0" applyBorder="0" applyAlignment="0" applyProtection="0"/>
    <xf numFmtId="172" fontId="33" fillId="24" borderId="0" applyNumberFormat="0" applyBorder="0" applyAlignment="0" applyProtection="0"/>
    <xf numFmtId="172" fontId="33" fillId="24" borderId="0" applyNumberFormat="0" applyBorder="0" applyAlignment="0" applyProtection="0"/>
    <xf numFmtId="172" fontId="33" fillId="25" borderId="0" applyNumberFormat="0" applyBorder="0" applyAlignment="0" applyProtection="0"/>
    <xf numFmtId="172" fontId="33" fillId="25" borderId="0" applyNumberFormat="0" applyBorder="0" applyAlignment="0" applyProtection="0"/>
    <xf numFmtId="172" fontId="34" fillId="26" borderId="0" applyNumberFormat="0" applyBorder="0" applyAlignment="0" applyProtection="0"/>
    <xf numFmtId="172" fontId="34" fillId="27" borderId="0" applyNumberFormat="0" applyBorder="0" applyAlignment="0" applyProtection="0"/>
    <xf numFmtId="172" fontId="35" fillId="28" borderId="0" applyNumberFormat="0" applyBorder="0" applyAlignment="0" applyProtection="0"/>
    <xf numFmtId="172" fontId="35" fillId="29" borderId="0" applyNumberFormat="0" applyBorder="0" applyAlignment="0" applyProtection="0"/>
    <xf numFmtId="172" fontId="35" fillId="29" borderId="0" applyNumberFormat="0" applyBorder="0" applyAlignment="0" applyProtection="0"/>
    <xf numFmtId="172" fontId="34" fillId="30" borderId="0" applyNumberFormat="0" applyBorder="0" applyAlignment="0" applyProtection="0"/>
    <xf numFmtId="172" fontId="34" fillId="31" borderId="0" applyNumberFormat="0" applyBorder="0" applyAlignment="0" applyProtection="0"/>
    <xf numFmtId="172" fontId="35" fillId="32" borderId="0" applyNumberFormat="0" applyBorder="0" applyAlignment="0" applyProtection="0"/>
    <xf numFmtId="172" fontId="35" fillId="33" borderId="0" applyNumberFormat="0" applyBorder="0" applyAlignment="0" applyProtection="0"/>
    <xf numFmtId="172" fontId="35" fillId="33" borderId="0" applyNumberFormat="0" applyBorder="0" applyAlignment="0" applyProtection="0"/>
    <xf numFmtId="172" fontId="34" fillId="34" borderId="0" applyNumberFormat="0" applyBorder="0" applyAlignment="0" applyProtection="0"/>
    <xf numFmtId="172" fontId="34" fillId="35" borderId="0" applyNumberFormat="0" applyBorder="0" applyAlignment="0" applyProtection="0"/>
    <xf numFmtId="172" fontId="35" fillId="36" borderId="0" applyNumberFormat="0" applyBorder="0" applyAlignment="0" applyProtection="0"/>
    <xf numFmtId="172" fontId="35" fillId="37" borderId="0" applyNumberFormat="0" applyBorder="0" applyAlignment="0" applyProtection="0"/>
    <xf numFmtId="172" fontId="35" fillId="37" borderId="0" applyNumberFormat="0" applyBorder="0" applyAlignment="0" applyProtection="0"/>
    <xf numFmtId="172" fontId="34" fillId="30" borderId="0" applyNumberFormat="0" applyBorder="0" applyAlignment="0" applyProtection="0"/>
    <xf numFmtId="172" fontId="34" fillId="38" borderId="0" applyNumberFormat="0" applyBorder="0" applyAlignment="0" applyProtection="0"/>
    <xf numFmtId="172" fontId="35" fillId="31" borderId="0" applyNumberFormat="0" applyBorder="0" applyAlignment="0" applyProtection="0"/>
    <xf numFmtId="172" fontId="35" fillId="39" borderId="0" applyNumberFormat="0" applyBorder="0" applyAlignment="0" applyProtection="0"/>
    <xf numFmtId="172" fontId="35" fillId="39" borderId="0" applyNumberFormat="0" applyBorder="0" applyAlignment="0" applyProtection="0"/>
    <xf numFmtId="172" fontId="34" fillId="40" borderId="0" applyNumberFormat="0" applyBorder="0" applyAlignment="0" applyProtection="0"/>
    <xf numFmtId="172" fontId="34" fillId="41" borderId="0" applyNumberFormat="0" applyBorder="0" applyAlignment="0" applyProtection="0"/>
    <xf numFmtId="172" fontId="35" fillId="28" borderId="0" applyNumberFormat="0" applyBorder="0" applyAlignment="0" applyProtection="0"/>
    <xf numFmtId="172" fontId="35" fillId="28" borderId="0" applyNumberFormat="0" applyBorder="0" applyAlignment="0" applyProtection="0"/>
    <xf numFmtId="172" fontId="35" fillId="28" borderId="0" applyNumberFormat="0" applyBorder="0" applyAlignment="0" applyProtection="0"/>
    <xf numFmtId="172" fontId="34" fillId="42" borderId="0" applyNumberFormat="0" applyBorder="0" applyAlignment="0" applyProtection="0"/>
    <xf numFmtId="172" fontId="34" fillId="43" borderId="0" applyNumberFormat="0" applyBorder="0" applyAlignment="0" applyProtection="0"/>
    <xf numFmtId="172" fontId="35" fillId="44" borderId="0" applyNumberFormat="0" applyBorder="0" applyAlignment="0" applyProtection="0"/>
    <xf numFmtId="172" fontId="35" fillId="45" borderId="0" applyNumberFormat="0" applyBorder="0" applyAlignment="0" applyProtection="0"/>
    <xf numFmtId="172" fontId="35" fillId="45" borderId="0" applyNumberFormat="0" applyBorder="0" applyAlignment="0" applyProtection="0"/>
    <xf numFmtId="172" fontId="36" fillId="42" borderId="0" applyNumberFormat="0" applyBorder="0" applyAlignment="0" applyProtection="0"/>
    <xf numFmtId="172" fontId="36" fillId="42" borderId="0" applyNumberFormat="0" applyBorder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7" fillId="46" borderId="16" applyNumberFormat="0" applyAlignment="0" applyProtection="0"/>
    <xf numFmtId="172" fontId="38" fillId="39" borderId="17" applyNumberFormat="0" applyAlignment="0" applyProtection="0"/>
    <xf numFmtId="172" fontId="38" fillId="39" borderId="17" applyNumberFormat="0" applyAlignment="0" applyProtection="0"/>
    <xf numFmtId="37" fontId="30" fillId="0" borderId="15">
      <alignment horizontal="center"/>
    </xf>
    <xf numFmtId="37" fontId="30" fillId="0" borderId="0">
      <alignment horizontal="center" vertical="center" wrapText="1"/>
    </xf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172" fontId="25" fillId="0" borderId="0" applyNumberFormat="0" applyFont="0" applyBorder="0" applyAlignment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9" fillId="47" borderId="0" applyBorder="0">
      <alignment vertical="center"/>
    </xf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2" fontId="40" fillId="48" borderId="0" applyNumberFormat="0" applyBorder="0" applyAlignment="0" applyProtection="0"/>
    <xf numFmtId="172" fontId="40" fillId="49" borderId="0" applyNumberFormat="0" applyBorder="0" applyAlignment="0" applyProtection="0"/>
    <xf numFmtId="172" fontId="40" fillId="50" borderId="0" applyNumberFormat="0" applyBorder="0" applyAlignment="0" applyProtection="0"/>
    <xf numFmtId="172" fontId="41" fillId="0" borderId="0" applyFon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34" fillId="35" borderId="0" applyNumberFormat="0" applyBorder="0" applyAlignment="0" applyProtection="0"/>
    <xf numFmtId="172" fontId="34" fillId="35" borderId="0" applyNumberForma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25" fillId="20" borderId="0" applyNumberFormat="0" applyFont="0" applyBorder="0" applyAlignment="0" applyProtection="0"/>
    <xf numFmtId="172" fontId="43" fillId="0" borderId="18" applyNumberFormat="0" applyFill="0" applyAlignment="0" applyProtection="0"/>
    <xf numFmtId="172" fontId="43" fillId="0" borderId="18" applyNumberFormat="0" applyFill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5" fillId="0" borderId="20" applyNumberFormat="0" applyFill="0" applyAlignment="0" applyProtection="0"/>
    <xf numFmtId="172" fontId="45" fillId="0" borderId="20" applyNumberFormat="0" applyFill="0" applyAlignment="0" applyProtection="0"/>
    <xf numFmtId="172" fontId="45" fillId="0" borderId="0" applyNumberFormat="0" applyFill="0" applyBorder="0" applyAlignment="0" applyProtection="0"/>
    <xf numFmtId="172" fontId="45" fillId="0" borderId="0" applyNumberFormat="0" applyFill="0" applyBorder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6" fillId="43" borderId="16" applyNumberFormat="0" applyAlignment="0" applyProtection="0"/>
    <xf numFmtId="172" fontId="47" fillId="51" borderId="0"/>
    <xf numFmtId="165" fontId="48" fillId="8" borderId="0"/>
    <xf numFmtId="165" fontId="49" fillId="9" borderId="0"/>
    <xf numFmtId="165" fontId="39" fillId="10" borderId="0"/>
    <xf numFmtId="165" fontId="50" fillId="0" borderId="0" applyFill="0" applyBorder="0">
      <alignment vertical="center"/>
    </xf>
    <xf numFmtId="172" fontId="51" fillId="0" borderId="21" applyNumberFormat="0" applyFill="0" applyAlignment="0" applyProtection="0"/>
    <xf numFmtId="172" fontId="51" fillId="0" borderId="21" applyNumberFormat="0" applyFill="0" applyAlignment="0" applyProtection="0"/>
    <xf numFmtId="37" fontId="52" fillId="0" borderId="0"/>
    <xf numFmtId="172" fontId="51" fillId="43" borderId="0" applyNumberFormat="0" applyBorder="0" applyAlignment="0" applyProtection="0"/>
    <xf numFmtId="172" fontId="51" fillId="43" borderId="0" applyNumberFormat="0" applyBorder="0" applyAlignment="0" applyProtection="0"/>
    <xf numFmtId="38" fontId="25" fillId="0" borderId="0" applyFont="0" applyFill="0" applyBorder="0" applyAlignment="0" applyProtection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/>
    <xf numFmtId="172" fontId="34" fillId="0" borderId="0" applyFill="0" applyBorder="0" applyAlignment="0" applyProtection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0" fontId="28" fillId="0" borderId="0" applyFont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0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25" fillId="0" borderId="0"/>
    <xf numFmtId="172" fontId="25" fillId="0" borderId="0"/>
    <xf numFmtId="172" fontId="17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172" fontId="25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25" fillId="0" borderId="0"/>
    <xf numFmtId="172" fontId="25" fillId="0" borderId="0"/>
    <xf numFmtId="172" fontId="25" fillId="0" borderId="0"/>
    <xf numFmtId="172" fontId="25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1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1" fillId="0" borderId="0"/>
    <xf numFmtId="172" fontId="31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25" fillId="0" borderId="0"/>
    <xf numFmtId="172" fontId="31" fillId="0" borderId="0"/>
    <xf numFmtId="172" fontId="34" fillId="0" borderId="0" applyFill="0" applyBorder="0" applyAlignment="0" applyProtection="0"/>
    <xf numFmtId="172" fontId="20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172" fontId="34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172" fontId="34" fillId="0" borderId="0" applyFill="0" applyBorder="0" applyAlignment="0" applyProtection="0"/>
    <xf numFmtId="0" fontId="28" fillId="0" borderId="0"/>
    <xf numFmtId="172" fontId="34" fillId="0" borderId="0"/>
    <xf numFmtId="172" fontId="34" fillId="0" borderId="0"/>
    <xf numFmtId="172" fontId="28" fillId="0" borderId="0">
      <alignment vertical="top"/>
    </xf>
    <xf numFmtId="172" fontId="53" fillId="0" borderId="0" applyFill="0" applyBorder="0">
      <protection locked="0"/>
    </xf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4" fillId="42" borderId="16" applyNumberFormat="0" applyFon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172" fontId="55" fillId="46" borderId="2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49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4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2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0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6" fillId="0" borderId="0"/>
    <xf numFmtId="178" fontId="20" fillId="0" borderId="0">
      <protection locked="0"/>
    </xf>
    <xf numFmtId="178" fontId="20" fillId="0" borderId="0">
      <protection locked="0"/>
    </xf>
    <xf numFmtId="166" fontId="20" fillId="7" borderId="13">
      <alignment vertical="center"/>
      <protection locked="0"/>
    </xf>
    <xf numFmtId="167" fontId="20" fillId="7" borderId="13">
      <alignment vertical="center"/>
      <protection locked="0"/>
    </xf>
    <xf numFmtId="172" fontId="20" fillId="7" borderId="13">
      <alignment vertical="center"/>
      <protection locked="0"/>
    </xf>
    <xf numFmtId="172" fontId="20" fillId="7" borderId="13">
      <alignment vertical="center"/>
      <protection locked="0"/>
    </xf>
    <xf numFmtId="167" fontId="20" fillId="7" borderId="13">
      <alignment vertical="center"/>
      <protection locked="0"/>
    </xf>
    <xf numFmtId="167" fontId="20" fillId="7" borderId="13">
      <alignment vertical="center"/>
      <protection locked="0"/>
    </xf>
    <xf numFmtId="172" fontId="20" fillId="7" borderId="13">
      <alignment vertical="center"/>
      <protection locked="0"/>
    </xf>
    <xf numFmtId="172" fontId="20" fillId="7" borderId="13">
      <alignment vertical="center"/>
      <protection locked="0"/>
    </xf>
    <xf numFmtId="167" fontId="20" fillId="7" borderId="13">
      <alignment vertical="center"/>
      <protection locked="0"/>
    </xf>
    <xf numFmtId="166" fontId="20" fillId="7" borderId="13">
      <alignment vertical="center"/>
      <protection locked="0"/>
    </xf>
    <xf numFmtId="166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70" fontId="20" fillId="7" borderId="13">
      <alignment vertical="center"/>
      <protection locked="0"/>
    </xf>
    <xf numFmtId="166" fontId="20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0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67" fontId="20" fillId="6" borderId="13">
      <alignment vertical="center"/>
    </xf>
    <xf numFmtId="177" fontId="20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0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72" fontId="20" fillId="6" borderId="13">
      <alignment vertical="center"/>
    </xf>
    <xf numFmtId="166" fontId="20" fillId="6" borderId="13">
      <alignment vertical="center"/>
    </xf>
    <xf numFmtId="166" fontId="20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0" fillId="6" borderId="13">
      <alignment vertical="center"/>
    </xf>
    <xf numFmtId="166" fontId="20" fillId="6" borderId="13">
      <alignment vertical="center"/>
    </xf>
    <xf numFmtId="166" fontId="20" fillId="55" borderId="13">
      <alignment horizontal="right" vertical="center"/>
      <protection locked="0"/>
    </xf>
    <xf numFmtId="172" fontId="20" fillId="55" borderId="13">
      <alignment horizontal="right" vertical="center"/>
      <protection locked="0"/>
    </xf>
    <xf numFmtId="172" fontId="20" fillId="55" borderId="13">
      <alignment horizontal="right" vertical="center"/>
      <protection locked="0"/>
    </xf>
    <xf numFmtId="176" fontId="20" fillId="55" borderId="13">
      <alignment horizontal="right" vertical="center"/>
      <protection locked="0"/>
    </xf>
    <xf numFmtId="177" fontId="20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0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0" fillId="55" borderId="13">
      <alignment horizontal="right" vertical="center"/>
      <protection locked="0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4" fillId="57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7" fillId="58" borderId="16" applyNumberFormat="0" applyProtection="0">
      <alignment vertical="center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4" fontId="54" fillId="58" borderId="16" applyNumberFormat="0" applyProtection="0">
      <alignment horizontal="left" vertical="center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172" fontId="58" fillId="57" borderId="23" applyNumberFormat="0" applyProtection="0">
      <alignment horizontal="left" vertical="top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0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1" borderId="16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62" borderId="24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25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3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64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21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17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5" borderId="16" applyNumberFormat="0" applyProtection="0">
      <alignment horizontal="right" vertical="center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54" fillId="66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25" fillId="23" borderId="24" applyNumberFormat="0" applyProtection="0">
      <alignment horizontal="left" vertical="center" indent="1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6" borderId="16" applyNumberFormat="0" applyProtection="0">
      <alignment horizontal="right" vertical="center"/>
    </xf>
    <xf numFmtId="4" fontId="54" fillId="15" borderId="24" applyNumberFormat="0" applyProtection="0">
      <alignment horizontal="left" vertical="center" indent="1"/>
    </xf>
    <xf numFmtId="4" fontId="27" fillId="15" borderId="0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5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27" fillId="16" borderId="0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4" fontId="54" fillId="16" borderId="24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25" fillId="23" borderId="23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0" borderId="16" applyNumberFormat="0" applyProtection="0">
      <alignment horizontal="left" vertical="center" indent="1"/>
    </xf>
    <xf numFmtId="172" fontId="54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25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23" borderId="23" applyNumberFormat="0" applyProtection="0">
      <alignment horizontal="left" vertical="top" indent="1"/>
    </xf>
    <xf numFmtId="172" fontId="54" fillId="67" borderId="16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25" fillId="16" borderId="23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67" borderId="16" applyNumberFormat="0" applyProtection="0">
      <alignment horizontal="left" vertical="center" indent="1"/>
    </xf>
    <xf numFmtId="172" fontId="54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25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16" borderId="23" applyNumberFormat="0" applyProtection="0">
      <alignment horizontal="left" vertical="top" indent="1"/>
    </xf>
    <xf numFmtId="172" fontId="54" fillId="68" borderId="16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25" fillId="68" borderId="23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16" applyNumberFormat="0" applyProtection="0">
      <alignment horizontal="left" vertical="center" indent="1"/>
    </xf>
    <xf numFmtId="172" fontId="54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25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68" borderId="23" applyNumberFormat="0" applyProtection="0">
      <alignment horizontal="left" vertical="top" indent="1"/>
    </xf>
    <xf numFmtId="172" fontId="54" fillId="15" borderId="16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25" fillId="15" borderId="23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16" applyNumberFormat="0" applyProtection="0">
      <alignment horizontal="left" vertical="center" indent="1"/>
    </xf>
    <xf numFmtId="172" fontId="54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25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15" borderId="23" applyNumberFormat="0" applyProtection="0">
      <alignment horizontal="left" vertical="top" indent="1"/>
    </xf>
    <xf numFmtId="172" fontId="54" fillId="69" borderId="25" applyNumberFormat="0">
      <protection locked="0"/>
    </xf>
    <xf numFmtId="172" fontId="25" fillId="69" borderId="13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4" fillId="69" borderId="25" applyNumberFormat="0">
      <protection locked="0"/>
    </xf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172" fontId="59" fillId="23" borderId="26" applyBorder="0"/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57" fillId="7" borderId="13" applyNumberFormat="0" applyProtection="0">
      <alignment vertical="center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4" fontId="60" fillId="20" borderId="23" applyNumberFormat="0" applyProtection="0">
      <alignment horizontal="left" vertical="center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172" fontId="60" fillId="51" borderId="23" applyNumberFormat="0" applyProtection="0">
      <alignment horizontal="left" vertical="top" indent="1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4" fillId="0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7" fillId="14" borderId="16" applyNumberFormat="0" applyProtection="0">
      <alignment horizontal="right" vertical="center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4" fontId="54" fillId="59" borderId="16" applyNumberFormat="0" applyProtection="0">
      <alignment horizontal="left" vertical="center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172" fontId="60" fillId="16" borderId="23" applyNumberFormat="0" applyProtection="0">
      <alignment horizontal="left" vertical="top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4" fontId="61" fillId="70" borderId="24" applyNumberFormat="0" applyProtection="0">
      <alignment horizontal="left" vertical="center" indent="1"/>
    </xf>
    <xf numFmtId="172" fontId="54" fillId="71" borderId="13"/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4" fontId="62" fillId="69" borderId="16" applyNumberFormat="0" applyProtection="0">
      <alignment horizontal="right" vertical="center"/>
    </xf>
    <xf numFmtId="172" fontId="63" fillId="0" borderId="0" applyNumberFormat="0" applyFill="0" applyBorder="0" applyAlignment="0" applyProtection="0"/>
    <xf numFmtId="172" fontId="25" fillId="72" borderId="0"/>
    <xf numFmtId="172" fontId="25" fillId="0" borderId="0" applyFont="0" applyFill="0" applyBorder="0" applyAlignment="0" applyProtection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37" fontId="30" fillId="0" borderId="12" applyNumberFormat="0"/>
    <xf numFmtId="172" fontId="64" fillId="0" borderId="27" applyNumberFormat="0" applyAlignment="0" applyProtection="0"/>
    <xf numFmtId="172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172" fontId="40" fillId="0" borderId="28" applyNumberFormat="0" applyFill="0" applyAlignment="0" applyProtection="0"/>
    <xf numFmtId="37" fontId="30" fillId="0" borderId="29" applyNumberFormat="0" applyFill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172" fontId="25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25" fillId="0" borderId="0">
      <alignment vertical="top"/>
    </xf>
    <xf numFmtId="182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182" fontId="25" fillId="0" borderId="0"/>
    <xf numFmtId="0" fontId="25" fillId="0" borderId="0"/>
    <xf numFmtId="182" fontId="28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182" fontId="28" fillId="0" borderId="0"/>
    <xf numFmtId="0" fontId="25" fillId="0" borderId="0"/>
    <xf numFmtId="0" fontId="25" fillId="0" borderId="0"/>
    <xf numFmtId="0" fontId="25" fillId="0" borderId="0"/>
    <xf numFmtId="184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182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182" fontId="25" fillId="0" borderId="0" applyBorder="0"/>
    <xf numFmtId="182" fontId="66" fillId="0" borderId="0" applyNumberFormat="0" applyFont="0" applyFill="0" applyBorder="0" applyAlignment="0" applyProtection="0"/>
    <xf numFmtId="41" fontId="25" fillId="0" borderId="0" applyFont="0" applyFill="0" applyBorder="0" applyAlignment="0" applyProtection="0"/>
    <xf numFmtId="182" fontId="67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5" fontId="68" fillId="0" borderId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182" fontId="32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182" fontId="25" fillId="0" borderId="0" applyFont="0" applyFill="0" applyBorder="0" applyAlignment="0" applyProtection="0"/>
    <xf numFmtId="182" fontId="32" fillId="0" borderId="0"/>
    <xf numFmtId="182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82" fontId="25" fillId="0" borderId="0"/>
    <xf numFmtId="182" fontId="25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86" fontId="25" fillId="0" borderId="0" applyFont="0" applyFill="0" applyBorder="0" applyAlignment="0" applyProtection="0"/>
    <xf numFmtId="182" fontId="25" fillId="0" borderId="0"/>
    <xf numFmtId="182" fontId="25" fillId="0" borderId="0"/>
    <xf numFmtId="0" fontId="25" fillId="0" borderId="0"/>
    <xf numFmtId="182" fontId="32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8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39" fontId="25" fillId="0" borderId="0" applyFont="0" applyFill="0" applyBorder="0" applyAlignment="0" applyProtection="0"/>
    <xf numFmtId="182" fontId="25" fillId="0" borderId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32" fillId="0" borderId="0"/>
    <xf numFmtId="182" fontId="67" fillId="0" borderId="0"/>
    <xf numFmtId="182" fontId="67" fillId="0" borderId="0"/>
    <xf numFmtId="38" fontId="41" fillId="0" borderId="0" applyAlignment="0" applyProtection="0"/>
    <xf numFmtId="38" fontId="41" fillId="0" borderId="0" applyFont="0" applyBorder="0" applyAlignment="0" applyProtection="0"/>
    <xf numFmtId="189" fontId="25" fillId="0" borderId="0" applyFont="0" applyFill="0" applyBorder="0" applyProtection="0">
      <alignment vertical="top"/>
    </xf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32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38" fontId="70" fillId="0" borderId="0" applyAlignment="0" applyProtection="0"/>
    <xf numFmtId="0" fontId="25" fillId="0" borderId="0" applyFont="0" applyFill="0" applyBorder="0" applyAlignment="0" applyProtection="0"/>
    <xf numFmtId="189" fontId="25" fillId="0" borderId="0" applyFont="0" applyFill="0" applyBorder="0" applyProtection="0">
      <alignment vertical="top"/>
    </xf>
    <xf numFmtId="38" fontId="70" fillId="0" borderId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90" fontId="25" fillId="0" borderId="0" applyFont="0" applyFill="0" applyBorder="0" applyAlignment="0" applyProtection="0"/>
    <xf numFmtId="182" fontId="25" fillId="0" borderId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91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92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82" fontId="69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82" fontId="71" fillId="0" borderId="0"/>
    <xf numFmtId="182" fontId="71" fillId="0" borderId="0"/>
    <xf numFmtId="182" fontId="71" fillId="0" borderId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32" fillId="0" borderId="0"/>
    <xf numFmtId="0" fontId="25" fillId="0" borderId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/>
    <xf numFmtId="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2" fillId="0" borderId="0" applyNumberFormat="0" applyFill="0" applyBorder="0" applyProtection="0">
      <alignment horizontal="left"/>
    </xf>
    <xf numFmtId="182" fontId="73" fillId="0" borderId="0" applyNumberFormat="0" applyFill="0" applyBorder="0" applyProtection="0">
      <alignment horizontal="centerContinuous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71" fillId="0" borderId="0"/>
    <xf numFmtId="182" fontId="71" fillId="0" borderId="0"/>
    <xf numFmtId="195" fontId="54" fillId="0" borderId="0"/>
    <xf numFmtId="182" fontId="67" fillId="0" borderId="0"/>
    <xf numFmtId="182" fontId="67" fillId="0" borderId="0"/>
    <xf numFmtId="182" fontId="71" fillId="0" borderId="0"/>
    <xf numFmtId="182" fontId="71" fillId="0" borderId="0"/>
    <xf numFmtId="182" fontId="71" fillId="0" borderId="0"/>
    <xf numFmtId="0" fontId="25" fillId="0" borderId="0" applyFont="0" applyFill="0" applyBorder="0" applyAlignment="0" applyProtection="0"/>
    <xf numFmtId="182" fontId="25" fillId="0" borderId="0"/>
    <xf numFmtId="182" fontId="32" fillId="0" borderId="0"/>
    <xf numFmtId="195" fontId="5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96" fontId="74" fillId="0" borderId="0" applyFont="0" applyFill="0" applyBorder="0" applyAlignment="0" applyProtection="0"/>
    <xf numFmtId="197" fontId="67" fillId="0" borderId="0" applyFont="0" applyFill="0" applyBorder="0" applyAlignment="0" applyProtection="0"/>
    <xf numFmtId="198" fontId="75" fillId="0" borderId="0"/>
    <xf numFmtId="199" fontId="67" fillId="0" borderId="0" applyFont="0" applyFill="0" applyBorder="0" applyAlignment="0" applyProtection="0"/>
    <xf numFmtId="200" fontId="74" fillId="0" borderId="0" applyFont="0" applyFill="0" applyBorder="0" applyAlignment="0" applyProtection="0"/>
    <xf numFmtId="183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0" fontId="28" fillId="0" borderId="0">
      <alignment vertical="justify"/>
    </xf>
    <xf numFmtId="182" fontId="25" fillId="0" borderId="0"/>
    <xf numFmtId="180" fontId="25" fillId="0" borderId="0" applyBorder="0"/>
    <xf numFmtId="0" fontId="25" fillId="0" borderId="0"/>
    <xf numFmtId="0" fontId="25" fillId="0" borderId="0"/>
    <xf numFmtId="182" fontId="25" fillId="0" borderId="0" applyBorder="0"/>
    <xf numFmtId="180" fontId="25" fillId="0" borderId="0" applyBorder="0"/>
    <xf numFmtId="195" fontId="54" fillId="0" borderId="0"/>
    <xf numFmtId="201" fontId="75" fillId="0" borderId="0"/>
    <xf numFmtId="201" fontId="76" fillId="0" borderId="0"/>
    <xf numFmtId="202" fontId="75" fillId="0" borderId="0"/>
    <xf numFmtId="203" fontId="77" fillId="0" borderId="0" applyFont="0" applyFill="0" applyBorder="0" applyAlignment="0" applyProtection="0">
      <protection locked="0"/>
    </xf>
    <xf numFmtId="204" fontId="78" fillId="0" borderId="0"/>
    <xf numFmtId="182" fontId="76" fillId="0" borderId="0"/>
    <xf numFmtId="204" fontId="79" fillId="0" borderId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27" fillId="16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183" fontId="80" fillId="74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27" fillId="75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183" fontId="80" fillId="60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27" fillId="51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183" fontId="80" fillId="76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69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183" fontId="80" fillId="77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6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183" fontId="80" fillId="78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7" fillId="6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83" fontId="80" fillId="19" borderId="0" applyNumberFormat="0" applyBorder="0" applyAlignment="0" applyProtection="0"/>
    <xf numFmtId="205" fontId="75" fillId="0" borderId="0"/>
    <xf numFmtId="206" fontId="76" fillId="0" borderId="0"/>
    <xf numFmtId="205" fontId="81" fillId="0" borderId="0"/>
    <xf numFmtId="0" fontId="25" fillId="0" borderId="0"/>
    <xf numFmtId="0" fontId="25" fillId="0" borderId="0"/>
    <xf numFmtId="207" fontId="75" fillId="0" borderId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183" fontId="80" fillId="68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27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183" fontId="80" fillId="7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27" fillId="2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183" fontId="80" fillId="65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27" fillId="20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183" fontId="80" fillId="77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27" fillId="2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183" fontId="80" fillId="68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183" fontId="80" fillId="25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3" fillId="23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183" fontId="82" fillId="79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3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2" fillId="7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2" fillId="65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3" fillId="2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183" fontId="82" fillId="80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3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3" fontId="82" fillId="5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19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183" fontId="82" fillId="63" borderId="0" applyNumberFormat="0" applyBorder="0" applyAlignment="0" applyProtection="0"/>
    <xf numFmtId="0" fontId="69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29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183" fontId="82" fillId="81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33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83" fontId="82" fillId="62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3" fontId="82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8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2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183" fontId="82" fillId="8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8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83" fontId="82" fillId="59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8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183" fontId="82" fillId="64" borderId="0" applyNumberFormat="0" applyBorder="0" applyAlignment="0" applyProtection="0"/>
    <xf numFmtId="208" fontId="83" fillId="0" borderId="15">
      <alignment horizontal="centerContinuous"/>
    </xf>
    <xf numFmtId="209" fontId="30" fillId="85" borderId="30">
      <alignment horizontal="center" vertical="center"/>
    </xf>
    <xf numFmtId="180" fontId="77" fillId="0" borderId="0" applyFont="0" applyFill="0" applyBorder="0" applyAlignment="0" applyProtection="0"/>
    <xf numFmtId="182" fontId="77" fillId="0" borderId="0" applyFont="0" applyFill="0" applyBorder="0" applyAlignment="0" applyProtection="0"/>
    <xf numFmtId="195" fontId="84" fillId="0" borderId="0" applyNumberFormat="0" applyFont="0" applyFill="0" applyBorder="0" applyProtection="0">
      <alignment horizontal="center"/>
    </xf>
    <xf numFmtId="210" fontId="85" fillId="0" borderId="0">
      <alignment horizontal="left"/>
    </xf>
    <xf numFmtId="0" fontId="78" fillId="0" borderId="0"/>
    <xf numFmtId="211" fontId="86" fillId="0" borderId="0" applyFont="0" applyFill="0" applyBorder="0" applyAlignment="0" applyProtection="0"/>
    <xf numFmtId="182" fontId="77" fillId="0" borderId="0" applyFont="0" applyFill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8" fillId="6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183" fontId="90" fillId="60" borderId="0" applyNumberFormat="0" applyBorder="0" applyAlignment="0" applyProtection="0"/>
    <xf numFmtId="212" fontId="91" fillId="86" borderId="2" applyNumberFormat="0" applyBorder="0" applyAlignment="0">
      <alignment horizontal="centerContinuous" vertical="center"/>
      <protection hidden="1"/>
    </xf>
    <xf numFmtId="1" fontId="92" fillId="87" borderId="3" applyNumberFormat="0" applyBorder="0" applyAlignment="0">
      <alignment horizontal="center" vertical="top" wrapText="1"/>
      <protection hidden="1"/>
    </xf>
    <xf numFmtId="213" fontId="25" fillId="0" borderId="0" applyFont="0" applyFill="0" applyBorder="0" applyAlignment="0" applyProtection="0"/>
    <xf numFmtId="186" fontId="25" fillId="0" borderId="0" applyNumberFormat="0" applyFont="0" applyAlignment="0" applyProtection="0"/>
    <xf numFmtId="182" fontId="93" fillId="88" borderId="0">
      <alignment horizontal="left"/>
    </xf>
    <xf numFmtId="214" fontId="94" fillId="0" borderId="0" applyFill="0" applyBorder="0" applyAlignment="0" applyProtection="0"/>
    <xf numFmtId="2" fontId="95" fillId="14" borderId="4" applyProtection="0">
      <alignment horizontal="left"/>
      <protection locked="0"/>
    </xf>
    <xf numFmtId="182" fontId="30" fillId="85" borderId="0" applyNumberFormat="0" applyFont="0" applyAlignment="0">
      <alignment horizontal="center"/>
    </xf>
    <xf numFmtId="215" fontId="96" fillId="85" borderId="0" applyFont="0" applyFill="0" applyBorder="0" applyAlignment="0" applyProtection="0"/>
    <xf numFmtId="182" fontId="97" fillId="0" borderId="0" applyNumberFormat="0" applyFill="0" applyBorder="0" applyAlignment="0" applyProtection="0"/>
    <xf numFmtId="182" fontId="98" fillId="0" borderId="15" applyNumberFormat="0" applyFill="0" applyAlignment="0" applyProtection="0"/>
    <xf numFmtId="182" fontId="75" fillId="0" borderId="0"/>
    <xf numFmtId="216" fontId="99" fillId="58" borderId="0" applyFont="0" applyFill="0" applyBorder="0" applyAlignment="0" applyProtection="0"/>
    <xf numFmtId="217" fontId="69" fillId="0" borderId="0" applyAlignment="0" applyProtection="0"/>
    <xf numFmtId="49" fontId="54" fillId="0" borderId="0" applyNumberFormat="0" applyAlignment="0" applyProtection="0">
      <alignment horizontal="left"/>
    </xf>
    <xf numFmtId="49" fontId="100" fillId="0" borderId="31" applyNumberFormat="0" applyAlignment="0" applyProtection="0">
      <alignment horizontal="left" wrapText="1"/>
    </xf>
    <xf numFmtId="49" fontId="101" fillId="0" borderId="0" applyAlignment="0" applyProtection="0">
      <alignment horizontal="left"/>
    </xf>
    <xf numFmtId="218" fontId="67" fillId="0" borderId="0" applyFont="0" applyFill="0" applyBorder="0" applyAlignment="0" applyProtection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2" fillId="0" borderId="0"/>
    <xf numFmtId="182" fontId="103" fillId="0" borderId="0"/>
    <xf numFmtId="219" fontId="69" fillId="0" borderId="0"/>
    <xf numFmtId="220" fontId="69" fillId="0" borderId="0"/>
    <xf numFmtId="221" fontId="69" fillId="0" borderId="0"/>
    <xf numFmtId="219" fontId="69" fillId="0" borderId="12"/>
    <xf numFmtId="220" fontId="69" fillId="0" borderId="12"/>
    <xf numFmtId="220" fontId="69" fillId="0" borderId="12"/>
    <xf numFmtId="221" fontId="69" fillId="0" borderId="12"/>
    <xf numFmtId="221" fontId="69" fillId="0" borderId="12"/>
    <xf numFmtId="219" fontId="69" fillId="0" borderId="12"/>
    <xf numFmtId="219" fontId="69" fillId="0" borderId="12"/>
    <xf numFmtId="219" fontId="69" fillId="0" borderId="0"/>
    <xf numFmtId="222" fontId="69" fillId="0" borderId="0"/>
    <xf numFmtId="182" fontId="77" fillId="0" borderId="0" applyFill="0" applyBorder="0" applyAlignment="0"/>
    <xf numFmtId="223" fontId="69" fillId="0" borderId="0"/>
    <xf numFmtId="224" fontId="69" fillId="0" borderId="0"/>
    <xf numFmtId="222" fontId="69" fillId="0" borderId="12"/>
    <xf numFmtId="223" fontId="69" fillId="0" borderId="12"/>
    <xf numFmtId="223" fontId="69" fillId="0" borderId="12"/>
    <xf numFmtId="224" fontId="69" fillId="0" borderId="12"/>
    <xf numFmtId="224" fontId="69" fillId="0" borderId="12"/>
    <xf numFmtId="222" fontId="69" fillId="0" borderId="12"/>
    <xf numFmtId="222" fontId="69" fillId="0" borderId="12"/>
    <xf numFmtId="222" fontId="69" fillId="0" borderId="0"/>
    <xf numFmtId="225" fontId="69" fillId="0" borderId="0">
      <alignment horizontal="right"/>
      <protection locked="0"/>
    </xf>
    <xf numFmtId="226" fontId="69" fillId="0" borderId="0">
      <alignment horizontal="right"/>
      <protection locked="0"/>
    </xf>
    <xf numFmtId="227" fontId="69" fillId="0" borderId="0"/>
    <xf numFmtId="228" fontId="69" fillId="0" borderId="0"/>
    <xf numFmtId="229" fontId="69" fillId="0" borderId="0"/>
    <xf numFmtId="227" fontId="69" fillId="0" borderId="12"/>
    <xf numFmtId="228" fontId="69" fillId="0" borderId="12"/>
    <xf numFmtId="228" fontId="69" fillId="0" borderId="12"/>
    <xf numFmtId="229" fontId="69" fillId="0" borderId="12"/>
    <xf numFmtId="229" fontId="69" fillId="0" borderId="12"/>
    <xf numFmtId="227" fontId="69" fillId="0" borderId="12"/>
    <xf numFmtId="227" fontId="69" fillId="0" borderId="12"/>
    <xf numFmtId="227" fontId="69" fillId="0" borderId="0"/>
    <xf numFmtId="230" fontId="25" fillId="89" borderId="0"/>
    <xf numFmtId="182" fontId="25" fillId="0" borderId="0">
      <alignment vertical="center"/>
    </xf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4" fillId="9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0" fontId="105" fillId="20" borderId="32" applyNumberFormat="0" applyAlignment="0" applyProtection="0"/>
    <xf numFmtId="183" fontId="106" fillId="20" borderId="32" applyNumberFormat="0" applyAlignment="0" applyProtection="0"/>
    <xf numFmtId="183" fontId="106" fillId="20" borderId="32" applyNumberFormat="0" applyAlignment="0" applyProtection="0"/>
    <xf numFmtId="38" fontId="107" fillId="0" borderId="0" applyNumberFormat="0" applyFill="0" applyBorder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38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0" fontId="38" fillId="91" borderId="17" applyNumberFormat="0" applyAlignment="0" applyProtection="0"/>
    <xf numFmtId="183" fontId="108" fillId="91" borderId="17" applyNumberFormat="0" applyAlignment="0" applyProtection="0"/>
    <xf numFmtId="38" fontId="25" fillId="0" borderId="0" applyNumberFormat="0" applyFill="0" applyBorder="0" applyAlignment="0" applyProtection="0">
      <protection locked="0"/>
    </xf>
    <xf numFmtId="38" fontId="25" fillId="0" borderId="0" applyNumberFormat="0" applyFill="0" applyBorder="0" applyAlignment="0" applyProtection="0">
      <protection locked="0"/>
    </xf>
    <xf numFmtId="38" fontId="25" fillId="0" borderId="0" applyNumberFormat="0" applyFill="0" applyBorder="0" applyAlignment="0" applyProtection="0">
      <protection locked="0"/>
    </xf>
    <xf numFmtId="1" fontId="109" fillId="0" borderId="5">
      <alignment vertical="top"/>
    </xf>
    <xf numFmtId="164" fontId="59" fillId="0" borderId="0" applyBorder="0">
      <alignment horizontal="right"/>
    </xf>
    <xf numFmtId="164" fontId="59" fillId="0" borderId="6" applyAlignment="0">
      <alignment horizontal="right"/>
    </xf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231" fontId="67" fillId="0" borderId="0"/>
    <xf numFmtId="38" fontId="25" fillId="0" borderId="0" applyFont="0" applyFill="0" applyBorder="0" applyAlignment="0" applyProtection="0"/>
    <xf numFmtId="195" fontId="77" fillId="0" borderId="0" applyFont="0" applyFill="0" applyBorder="0" applyAlignment="0" applyProtection="0">
      <protection locked="0"/>
    </xf>
    <xf numFmtId="40" fontId="77" fillId="0" borderId="0" applyFont="0" applyFill="0" applyBorder="0" applyAlignment="0" applyProtection="0">
      <protection locked="0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8" fontId="75" fillId="0" borderId="0"/>
    <xf numFmtId="232" fontId="78" fillId="0" borderId="0"/>
    <xf numFmtId="182" fontId="110" fillId="0" borderId="0" applyFont="0" applyFill="0" applyBorder="0" applyAlignment="0" applyProtection="0">
      <alignment horizontal="right"/>
    </xf>
    <xf numFmtId="233" fontId="110" fillId="0" borderId="0" applyFont="0" applyFill="0" applyBorder="0" applyAlignment="0" applyProtection="0"/>
    <xf numFmtId="182" fontId="110" fillId="0" borderId="0" applyFont="0" applyFill="0" applyBorder="0" applyAlignment="0" applyProtection="0">
      <alignment horizontal="right"/>
    </xf>
    <xf numFmtId="43" fontId="34" fillId="0" borderId="0" applyFont="0" applyFill="0" applyBorder="0" applyAlignment="0" applyProtection="0"/>
    <xf numFmtId="23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5" fontId="28" fillId="0" borderId="0" applyFont="0" applyFill="0" applyBorder="0" applyAlignment="0" applyProtection="0"/>
    <xf numFmtId="23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36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38" fontId="25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239" fontId="25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40" fontId="25" fillId="0" borderId="0" applyFont="0" applyFill="0" applyBorder="0" applyAlignment="0" applyProtection="0"/>
    <xf numFmtId="38" fontId="67" fillId="0" borderId="0" applyFill="0" applyBorder="0" applyProtection="0">
      <alignment horizontal="center"/>
    </xf>
    <xf numFmtId="182" fontId="111" fillId="0" borderId="0">
      <protection locked="0"/>
    </xf>
    <xf numFmtId="241" fontId="25" fillId="0" borderId="0" applyBorder="0"/>
    <xf numFmtId="242" fontId="54" fillId="0" borderId="0" applyBorder="0"/>
    <xf numFmtId="243" fontId="25" fillId="0" borderId="0" applyFill="0" applyBorder="0">
      <alignment horizontal="left"/>
    </xf>
    <xf numFmtId="182" fontId="112" fillId="0" borderId="0" applyNumberFormat="0" applyAlignment="0">
      <alignment horizontal="left"/>
    </xf>
    <xf numFmtId="37" fontId="25" fillId="92" borderId="0" applyFont="0" applyBorder="0" applyAlignment="0" applyProtection="0"/>
    <xf numFmtId="186" fontId="71" fillId="92" borderId="0" applyFont="0" applyBorder="0" applyAlignment="0" applyProtection="0"/>
    <xf numFmtId="39" fontId="71" fillId="92" borderId="0" applyFont="0" applyBorder="0" applyAlignment="0" applyProtection="0"/>
    <xf numFmtId="181" fontId="113" fillId="0" borderId="0"/>
    <xf numFmtId="244" fontId="77" fillId="0" borderId="0" applyFont="0" applyFill="0" applyBorder="0" applyAlignment="0" applyProtection="0">
      <protection locked="0"/>
    </xf>
    <xf numFmtId="245" fontId="77" fillId="0" borderId="0" applyFont="0" applyFill="0" applyBorder="0" applyAlignment="0" applyProtection="0">
      <protection locked="0"/>
    </xf>
    <xf numFmtId="246" fontId="25" fillId="0" borderId="0">
      <alignment horizontal="right"/>
    </xf>
    <xf numFmtId="182" fontId="110" fillId="0" borderId="0" applyFont="0" applyFill="0" applyBorder="0" applyAlignment="0" applyProtection="0">
      <alignment horizontal="right"/>
    </xf>
    <xf numFmtId="44" fontId="17" fillId="0" borderId="0" applyFont="0" applyFill="0" applyBorder="0" applyAlignment="0" applyProtection="0"/>
    <xf numFmtId="247" fontId="25" fillId="0" borderId="0" applyFont="0" applyFill="0" applyBorder="0" applyAlignment="0" applyProtection="0"/>
    <xf numFmtId="182" fontId="110" fillId="0" borderId="0" applyFont="0" applyFill="0" applyBorder="0" applyAlignment="0" applyProtection="0">
      <alignment horizontal="right"/>
    </xf>
    <xf numFmtId="44" fontId="34" fillId="0" borderId="0" applyFont="0" applyFill="0" applyBorder="0" applyAlignment="0" applyProtection="0"/>
    <xf numFmtId="243" fontId="2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9" fontId="114" fillId="93" borderId="0" applyAlignment="0" applyProtection="0">
      <alignment vertical="center"/>
    </xf>
    <xf numFmtId="249" fontId="115" fillId="89" borderId="4">
      <alignment horizontal="right"/>
    </xf>
    <xf numFmtId="250" fontId="67" fillId="0" borderId="0" applyFont="0" applyFill="0" applyBorder="0" applyAlignment="0" applyProtection="0"/>
    <xf numFmtId="219" fontId="69" fillId="58" borderId="33">
      <protection locked="0"/>
    </xf>
    <xf numFmtId="220" fontId="69" fillId="58" borderId="33">
      <protection locked="0"/>
    </xf>
    <xf numFmtId="221" fontId="69" fillId="58" borderId="33">
      <protection locked="0"/>
    </xf>
    <xf numFmtId="219" fontId="69" fillId="58" borderId="33">
      <protection locked="0"/>
    </xf>
    <xf numFmtId="222" fontId="69" fillId="58" borderId="33">
      <protection locked="0"/>
    </xf>
    <xf numFmtId="223" fontId="69" fillId="58" borderId="33">
      <protection locked="0"/>
    </xf>
    <xf numFmtId="224" fontId="69" fillId="58" borderId="33">
      <protection locked="0"/>
    </xf>
    <xf numFmtId="222" fontId="69" fillId="58" borderId="33">
      <protection locked="0"/>
    </xf>
    <xf numFmtId="225" fontId="69" fillId="94" borderId="33">
      <alignment horizontal="right"/>
      <protection locked="0"/>
    </xf>
    <xf numFmtId="226" fontId="69" fillId="94" borderId="33">
      <alignment horizontal="right"/>
      <protection locked="0"/>
    </xf>
    <xf numFmtId="0" fontId="69" fillId="95" borderId="33">
      <alignment horizontal="left"/>
      <protection locked="0"/>
    </xf>
    <xf numFmtId="49" fontId="69" fillId="6" borderId="33">
      <alignment horizontal="left" vertical="top" wrapText="1"/>
      <protection locked="0"/>
    </xf>
    <xf numFmtId="227" fontId="69" fillId="58" borderId="33">
      <protection locked="0"/>
    </xf>
    <xf numFmtId="228" fontId="69" fillId="58" borderId="33">
      <protection locked="0"/>
    </xf>
    <xf numFmtId="229" fontId="69" fillId="58" borderId="33">
      <protection locked="0"/>
    </xf>
    <xf numFmtId="227" fontId="69" fillId="58" borderId="33">
      <protection locked="0"/>
    </xf>
    <xf numFmtId="49" fontId="69" fillId="6" borderId="33">
      <alignment horizontal="left"/>
      <protection locked="0"/>
    </xf>
    <xf numFmtId="251" fontId="69" fillId="58" borderId="33">
      <alignment horizontal="left" indent="1"/>
      <protection locked="0"/>
    </xf>
    <xf numFmtId="252" fontId="25" fillId="58" borderId="34"/>
    <xf numFmtId="252" fontId="25" fillId="58" borderId="34"/>
    <xf numFmtId="252" fontId="25" fillId="58" borderId="34"/>
    <xf numFmtId="252" fontId="25" fillId="58" borderId="34"/>
    <xf numFmtId="252" fontId="25" fillId="58" borderId="34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75" fontId="25" fillId="0" borderId="0" applyFill="0" applyBorder="0"/>
    <xf numFmtId="182" fontId="110" fillId="0" borderId="0" applyFont="0" applyFill="0" applyBorder="0" applyAlignment="0" applyProtection="0"/>
    <xf numFmtId="253" fontId="25" fillId="0" borderId="0" applyFont="0" applyFill="0" applyBorder="0" applyAlignment="0" applyProtection="0"/>
    <xf numFmtId="182" fontId="110" fillId="0" borderId="0" applyFont="0" applyFill="0" applyBorder="0" applyAlignment="0" applyProtection="0"/>
    <xf numFmtId="182" fontId="59" fillId="14" borderId="0">
      <alignment horizontal="left"/>
    </xf>
    <xf numFmtId="14" fontId="25" fillId="0" borderId="0"/>
    <xf numFmtId="254" fontId="25" fillId="0" borderId="0" applyFont="0" applyFill="0" applyBorder="0" applyAlignment="0" applyProtection="0"/>
    <xf numFmtId="255" fontId="25" fillId="0" borderId="0" applyFont="0" applyFill="0" applyBorder="0" applyProtection="0">
      <alignment vertical="top"/>
    </xf>
    <xf numFmtId="255" fontId="25" fillId="0" borderId="0" applyFont="0" applyFill="0" applyBorder="0" applyProtection="0">
      <alignment vertical="top"/>
    </xf>
    <xf numFmtId="255" fontId="25" fillId="0" borderId="0" applyFont="0" applyFill="0" applyBorder="0" applyProtection="0">
      <alignment vertical="top"/>
    </xf>
    <xf numFmtId="256" fontId="25" fillId="0" borderId="0" applyFont="0" applyFill="0" applyBorder="0" applyAlignment="0" applyProtection="0"/>
    <xf numFmtId="255" fontId="25" fillId="0" borderId="0" applyFont="0" applyFill="0" applyBorder="0" applyProtection="0">
      <alignment vertical="top"/>
    </xf>
    <xf numFmtId="256" fontId="25" fillId="0" borderId="0" applyFont="0" applyFill="0" applyBorder="0" applyAlignment="0" applyProtection="0"/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57" fontId="25" fillId="0" borderId="0" applyFont="0" applyFill="0" applyBorder="0" applyProtection="0">
      <alignment vertical="top"/>
    </xf>
    <xf numFmtId="202" fontId="78" fillId="0" borderId="0">
      <alignment horizontal="right"/>
    </xf>
    <xf numFmtId="198" fontId="78" fillId="0" borderId="0">
      <alignment horizontal="right"/>
      <protection locked="0"/>
    </xf>
    <xf numFmtId="198" fontId="78" fillId="0" borderId="0"/>
    <xf numFmtId="258" fontId="78" fillId="0" borderId="0">
      <alignment horizontal="right"/>
      <protection locked="0"/>
    </xf>
    <xf numFmtId="198" fontId="79" fillId="0" borderId="0"/>
    <xf numFmtId="259" fontId="54" fillId="67" borderId="0" applyAlignment="0" applyProtection="0">
      <alignment horizontal="right"/>
    </xf>
    <xf numFmtId="260" fontId="25" fillId="0" borderId="0" applyFont="0" applyFill="0" applyBorder="0" applyAlignment="0" applyProtection="0"/>
    <xf numFmtId="261" fontId="25" fillId="0" borderId="0" applyFont="0" applyFill="0" applyBorder="0" applyAlignment="0" applyProtection="0"/>
    <xf numFmtId="195" fontId="84" fillId="89" borderId="0" applyNumberFormat="0" applyFont="0" applyBorder="0" applyAlignment="0" applyProtection="0"/>
    <xf numFmtId="245" fontId="67" fillId="0" borderId="0" applyFill="0" applyBorder="0" applyProtection="0">
      <alignment horizontal="center"/>
    </xf>
    <xf numFmtId="244" fontId="67" fillId="0" borderId="0">
      <alignment horizontal="center"/>
    </xf>
    <xf numFmtId="245" fontId="67" fillId="0" borderId="0" applyFill="0" applyBorder="0" applyProtection="0">
      <alignment horizontal="center"/>
    </xf>
    <xf numFmtId="243" fontId="116" fillId="0" borderId="0">
      <alignment horizontal="center"/>
    </xf>
    <xf numFmtId="182" fontId="110" fillId="0" borderId="35" applyNumberFormat="0" applyFont="0" applyFill="0" applyAlignment="0" applyProtection="0"/>
    <xf numFmtId="180" fontId="117" fillId="0" borderId="12"/>
    <xf numFmtId="201" fontId="78" fillId="0" borderId="0"/>
    <xf numFmtId="38" fontId="41" fillId="0" borderId="0" applyFont="0" applyFill="0" applyBorder="0" applyAlignment="0" applyProtection="0"/>
    <xf numFmtId="182" fontId="118" fillId="0" borderId="0" applyFont="0" applyFill="0" applyBorder="0" applyAlignment="0" applyProtection="0"/>
    <xf numFmtId="182" fontId="119" fillId="0" borderId="0" applyNumberFormat="0" applyAlignment="0">
      <alignment horizontal="left"/>
    </xf>
    <xf numFmtId="262" fontId="115" fillId="0" borderId="0"/>
    <xf numFmtId="263" fontId="115" fillId="0" borderId="0"/>
    <xf numFmtId="264" fontId="115" fillId="0" borderId="0"/>
    <xf numFmtId="265" fontId="115" fillId="0" borderId="0"/>
    <xf numFmtId="266" fontId="115" fillId="0" borderId="0"/>
    <xf numFmtId="267" fontId="115" fillId="0" borderId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0" fontId="67" fillId="91" borderId="0" applyNumberFormat="0" applyFont="0" applyBorder="0" applyAlignment="0" applyProtection="0"/>
    <xf numFmtId="0" fontId="67" fillId="91" borderId="0" applyNumberFormat="0" applyFont="0" applyBorder="0" applyAlignment="0" applyProtection="0"/>
    <xf numFmtId="0" fontId="53" fillId="0" borderId="0" applyNumberFormat="0" applyFill="0" applyBorder="0" applyAlignment="0" applyProtection="0"/>
    <xf numFmtId="271" fontId="123" fillId="0" borderId="0" applyFill="0" applyBorder="0"/>
    <xf numFmtId="15" fontId="27" fillId="0" borderId="0" applyFill="0" applyBorder="0" applyProtection="0">
      <alignment horizontal="center"/>
    </xf>
    <xf numFmtId="0" fontId="67" fillId="60" borderId="0" applyNumberFormat="0" applyFont="0" applyBorder="0" applyAlignment="0" applyProtection="0"/>
    <xf numFmtId="0" fontId="67" fillId="60" borderId="0" applyNumberFormat="0" applyFont="0" applyBorder="0" applyAlignment="0" applyProtection="0"/>
    <xf numFmtId="272" fontId="124" fillId="0" borderId="0" applyFill="0" applyBorder="0" applyProtection="0"/>
    <xf numFmtId="273" fontId="125" fillId="20" borderId="7" applyAlignment="0" applyProtection="0"/>
    <xf numFmtId="273" fontId="125" fillId="20" borderId="7" applyAlignment="0" applyProtection="0"/>
    <xf numFmtId="274" fontId="126" fillId="0" borderId="0" applyNumberFormat="0" applyFill="0" applyBorder="0" applyAlignment="0" applyProtection="0"/>
    <xf numFmtId="274" fontId="127" fillId="0" borderId="0" applyNumberFormat="0" applyFill="0" applyBorder="0" applyAlignment="0" applyProtection="0"/>
    <xf numFmtId="15" fontId="53" fillId="58" borderId="33">
      <alignment horizontal="center"/>
      <protection locked="0"/>
    </xf>
    <xf numFmtId="275" fontId="53" fillId="58" borderId="33" applyAlignment="0">
      <protection locked="0"/>
    </xf>
    <xf numFmtId="276" fontId="53" fillId="58" borderId="33" applyAlignment="0">
      <protection locked="0"/>
    </xf>
    <xf numFmtId="276" fontId="27" fillId="0" borderId="0" applyFill="0" applyBorder="0" applyAlignment="0" applyProtection="0"/>
    <xf numFmtId="277" fontId="27" fillId="0" borderId="0" applyFill="0" applyBorder="0" applyAlignment="0" applyProtection="0"/>
    <xf numFmtId="277" fontId="27" fillId="0" borderId="0" applyFill="0" applyBorder="0" applyAlignment="0" applyProtection="0"/>
    <xf numFmtId="278" fontId="27" fillId="0" borderId="0" applyFill="0" applyBorder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6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0" borderId="37" applyNumberFormat="0" applyFont="0" applyAlignment="0" applyProtection="0"/>
    <xf numFmtId="0" fontId="67" fillId="65" borderId="0" applyNumberFormat="0" applyFont="0" applyBorder="0" applyAlignment="0" applyProtection="0"/>
    <xf numFmtId="0" fontId="67" fillId="65" borderId="0" applyNumberFormat="0" applyFont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79" fontId="25" fillId="0" borderId="0" applyFont="0" applyFill="0" applyBorder="0" applyAlignment="0" applyProtection="0"/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280" fontId="25" fillId="0" borderId="0" applyFont="0" applyFill="0" applyBorder="0" applyProtection="0">
      <alignment vertical="top"/>
    </xf>
    <xf numFmtId="1" fontId="128" fillId="96" borderId="11" applyNumberFormat="0" applyBorder="0" applyAlignment="0">
      <alignment horizontal="centerContinuous" vertical="center"/>
      <protection locked="0"/>
    </xf>
    <xf numFmtId="182" fontId="111" fillId="0" borderId="0">
      <protection locked="0"/>
    </xf>
    <xf numFmtId="243" fontId="129" fillId="0" borderId="0"/>
    <xf numFmtId="243" fontId="129" fillId="0" borderId="0"/>
    <xf numFmtId="182" fontId="130" fillId="0" borderId="0"/>
    <xf numFmtId="182" fontId="131" fillId="0" borderId="0" applyFill="0" applyBorder="0" applyProtection="0">
      <alignment horizontal="left"/>
    </xf>
    <xf numFmtId="4" fontId="132" fillId="0" borderId="0">
      <protection locked="0"/>
    </xf>
    <xf numFmtId="0" fontId="114" fillId="16" borderId="0" applyAlignment="0" applyProtection="0">
      <alignment horizontal="right" vertical="center"/>
    </xf>
    <xf numFmtId="181" fontId="133" fillId="0" borderId="0"/>
    <xf numFmtId="263" fontId="115" fillId="0" borderId="38"/>
    <xf numFmtId="281" fontId="115" fillId="89" borderId="4">
      <alignment horizontal="right"/>
    </xf>
    <xf numFmtId="282" fontId="25" fillId="0" borderId="0" applyFont="0" applyFill="0" applyBorder="0" applyAlignment="0" applyProtection="0"/>
    <xf numFmtId="283" fontId="134" fillId="0" borderId="0" applyFont="0" applyFill="0" applyBorder="0" applyAlignment="0" applyProtection="0"/>
    <xf numFmtId="284" fontId="25" fillId="0" borderId="0" applyFont="0" applyFill="0" applyBorder="0" applyAlignment="0" applyProtection="0"/>
    <xf numFmtId="285" fontId="1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9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183" fontId="135" fillId="76" borderId="0" applyNumberFormat="0" applyBorder="0" applyAlignment="0" applyProtection="0"/>
    <xf numFmtId="2" fontId="136" fillId="14" borderId="4" applyProtection="0">
      <alignment horizontal="left"/>
      <protection locked="0"/>
    </xf>
    <xf numFmtId="38" fontId="54" fillId="89" borderId="0" applyNumberFormat="0" applyBorder="0" applyAlignment="0" applyProtection="0"/>
    <xf numFmtId="286" fontId="59" fillId="7" borderId="13" applyNumberFormat="0" applyFont="0" applyAlignment="0"/>
    <xf numFmtId="182" fontId="110" fillId="0" borderId="0" applyFont="0" applyFill="0" applyBorder="0" applyAlignment="0" applyProtection="0">
      <alignment horizontal="right"/>
    </xf>
    <xf numFmtId="182" fontId="137" fillId="0" borderId="0" applyProtection="0">
      <alignment horizontal="right"/>
    </xf>
    <xf numFmtId="182" fontId="96" fillId="0" borderId="39" applyNumberFormat="0" applyAlignment="0" applyProtection="0">
      <alignment horizontal="left" vertical="center"/>
    </xf>
    <xf numFmtId="182" fontId="96" fillId="0" borderId="7">
      <alignment horizontal="left" vertical="center"/>
    </xf>
    <xf numFmtId="2" fontId="92" fillId="87" borderId="0" applyAlignment="0">
      <alignment horizontal="right"/>
      <protection locked="0"/>
    </xf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43" fillId="0" borderId="18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0" fontId="138" fillId="0" borderId="40" applyNumberFormat="0" applyFill="0" applyAlignment="0" applyProtection="0"/>
    <xf numFmtId="183" fontId="139" fillId="0" borderId="40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44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183" fontId="141" fillId="0" borderId="4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45" fillId="0" borderId="31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0" fontId="142" fillId="0" borderId="42" applyNumberFormat="0" applyFill="0" applyAlignment="0" applyProtection="0"/>
    <xf numFmtId="183" fontId="143" fillId="0" borderId="42" applyNumberFormat="0" applyFill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3" fontId="143" fillId="0" borderId="0" applyNumberFormat="0" applyFill="0" applyBorder="0" applyAlignment="0" applyProtection="0"/>
    <xf numFmtId="182" fontId="67" fillId="0" borderId="0">
      <protection locked="0"/>
    </xf>
    <xf numFmtId="182" fontId="67" fillId="0" borderId="0">
      <protection locked="0"/>
    </xf>
    <xf numFmtId="287" fontId="144" fillId="0" borderId="0">
      <alignment horizontal="right"/>
    </xf>
    <xf numFmtId="288" fontId="33" fillId="0" borderId="0" applyAlignment="0">
      <alignment horizontal="right"/>
      <protection hidden="1"/>
    </xf>
    <xf numFmtId="182" fontId="53" fillId="0" borderId="43" applyNumberFormat="0" applyFill="0" applyAlignment="0" applyProtection="0"/>
    <xf numFmtId="195" fontId="145" fillId="0" borderId="0" applyNumberFormat="0" applyBorder="0" applyAlignment="0" applyProtection="0">
      <alignment horizontal="right" wrapText="1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2" fontId="154" fillId="0" borderId="0">
      <alignment wrapText="1"/>
    </xf>
    <xf numFmtId="10" fontId="54" fillId="7" borderId="13" applyNumberFormat="0" applyBorder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46" fillId="43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0" fontId="155" fillId="19" borderId="32" applyNumberFormat="0" applyAlignment="0" applyProtection="0"/>
    <xf numFmtId="183" fontId="156" fillId="19" borderId="32" applyNumberFormat="0" applyAlignment="0" applyProtection="0"/>
    <xf numFmtId="183" fontId="156" fillId="19" borderId="32" applyNumberFormat="0" applyAlignment="0" applyProtection="0"/>
    <xf numFmtId="0" fontId="54" fillId="0" borderId="0" applyNumberFormat="0" applyFill="0" applyBorder="0" applyAlignment="0">
      <protection locked="0"/>
    </xf>
    <xf numFmtId="230" fontId="30" fillId="98" borderId="0">
      <protection locked="0"/>
    </xf>
    <xf numFmtId="171" fontId="67" fillId="0" borderId="0"/>
    <xf numFmtId="0" fontId="157" fillId="0" borderId="0"/>
    <xf numFmtId="38" fontId="158" fillId="0" borderId="0"/>
    <xf numFmtId="38" fontId="159" fillId="0" borderId="0"/>
    <xf numFmtId="38" fontId="160" fillId="0" borderId="0"/>
    <xf numFmtId="38" fontId="161" fillId="0" borderId="0"/>
    <xf numFmtId="0" fontId="86" fillId="0" borderId="0"/>
    <xf numFmtId="0" fontId="86" fillId="0" borderId="0"/>
    <xf numFmtId="0" fontId="86" fillId="0" borderId="0"/>
    <xf numFmtId="0" fontId="69" fillId="0" borderId="0"/>
    <xf numFmtId="0" fontId="162" fillId="0" borderId="0"/>
    <xf numFmtId="0" fontId="163" fillId="0" borderId="0">
      <alignment horizontal="center"/>
    </xf>
    <xf numFmtId="289" fontId="164" fillId="0" borderId="0" applyFont="0" applyFill="0" applyBorder="0" applyAlignment="0" applyProtection="0"/>
    <xf numFmtId="182" fontId="25" fillId="0" borderId="0" applyNumberFormat="0" applyFont="0" applyFill="0" applyBorder="0" applyProtection="0">
      <alignment horizontal="left" vertical="center"/>
    </xf>
    <xf numFmtId="182" fontId="54" fillId="89" borderId="0"/>
    <xf numFmtId="38" fontId="165" fillId="0" borderId="0" applyNumberFormat="0" applyFill="0" applyBorder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7" fillId="0" borderId="45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0" fontId="166" fillId="0" borderId="44" applyNumberFormat="0" applyFill="0" applyAlignment="0" applyProtection="0"/>
    <xf numFmtId="183" fontId="168" fillId="0" borderId="44" applyNumberFormat="0" applyFill="0" applyAlignment="0" applyProtection="0"/>
    <xf numFmtId="0" fontId="114" fillId="99" borderId="0" applyAlignment="0" applyProtection="0">
      <alignment horizontal="right" vertical="center"/>
    </xf>
    <xf numFmtId="190" fontId="74" fillId="0" borderId="0" applyFont="0" applyFill="0" applyBorder="0" applyAlignment="0" applyProtection="0">
      <alignment horizontal="right"/>
    </xf>
    <xf numFmtId="290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291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182" fontId="115" fillId="0" borderId="0">
      <alignment horizontal="right"/>
    </xf>
    <xf numFmtId="40" fontId="169" fillId="0" borderId="0">
      <alignment horizontal="right"/>
    </xf>
    <xf numFmtId="182" fontId="170" fillId="0" borderId="0">
      <alignment vertical="center"/>
    </xf>
    <xf numFmtId="182" fontId="2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92" fontId="25" fillId="0" borderId="0" applyFont="0" applyFill="0" applyBorder="0" applyAlignment="0" applyProtection="0"/>
    <xf numFmtId="293" fontId="115" fillId="0" borderId="0">
      <alignment horizontal="right"/>
    </xf>
    <xf numFmtId="182" fontId="171" fillId="0" borderId="6"/>
    <xf numFmtId="294" fontId="41" fillId="0" borderId="0" applyFont="0" applyFill="0" applyBorder="0" applyAlignment="0" applyProtection="0"/>
    <xf numFmtId="295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96" fontId="54" fillId="7" borderId="0">
      <alignment horizontal="center"/>
    </xf>
    <xf numFmtId="297" fontId="67" fillId="0" borderId="0" applyFill="0" applyBorder="0" applyProtection="0">
      <alignment horizontal="center"/>
    </xf>
    <xf numFmtId="298" fontId="67" fillId="0" borderId="0" applyFont="0" applyFill="0" applyBorder="0" applyAlignment="0" applyProtection="0">
      <alignment horizontal="centerContinuous"/>
      <protection locked="0"/>
    </xf>
    <xf numFmtId="49" fontId="172" fillId="93" borderId="0" applyAlignment="0" applyProtection="0">
      <alignment horizontal="centerContinuous" vertical="center"/>
    </xf>
    <xf numFmtId="299" fontId="54" fillId="0" borderId="0" applyFont="0" applyFill="0" applyBorder="0" applyAlignment="0" applyProtection="0">
      <alignment horizontal="right"/>
    </xf>
    <xf numFmtId="0" fontId="99" fillId="0" borderId="0">
      <alignment horizontal="right"/>
    </xf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43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0" fontId="173" fillId="57" borderId="0" applyNumberFormat="0" applyBorder="0" applyAlignment="0" applyProtection="0"/>
    <xf numFmtId="183" fontId="174" fillId="57" borderId="0" applyNumberFormat="0" applyBorder="0" applyAlignment="0" applyProtection="0"/>
    <xf numFmtId="37" fontId="175" fillId="0" borderId="0"/>
    <xf numFmtId="287" fontId="176" fillId="0" borderId="0"/>
    <xf numFmtId="0" fontId="25" fillId="0" borderId="0"/>
    <xf numFmtId="300" fontId="77" fillId="0" borderId="0"/>
    <xf numFmtId="300" fontId="77" fillId="0" borderId="15"/>
    <xf numFmtId="300" fontId="77" fillId="0" borderId="46"/>
    <xf numFmtId="300" fontId="77" fillId="0" borderId="0"/>
    <xf numFmtId="301" fontId="78" fillId="0" borderId="0"/>
    <xf numFmtId="302" fontId="78" fillId="0" borderId="0"/>
    <xf numFmtId="303" fontId="78" fillId="0" borderId="0"/>
    <xf numFmtId="304" fontId="54" fillId="0" borderId="0"/>
    <xf numFmtId="305" fontId="54" fillId="0" borderId="0"/>
    <xf numFmtId="0" fontId="11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28" fillId="0" borderId="0"/>
    <xf numFmtId="183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182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0" fontId="34" fillId="0" borderId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2" fontId="28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3" fontId="1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19" fillId="0" borderId="0"/>
    <xf numFmtId="183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8" fillId="0" borderId="0"/>
    <xf numFmtId="0" fontId="25" fillId="0" borderId="0"/>
    <xf numFmtId="182" fontId="2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0" fillId="0" borderId="0"/>
    <xf numFmtId="173" fontId="20" fillId="0" borderId="0"/>
    <xf numFmtId="173" fontId="20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11" fillId="0" borderId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7" fillId="0" borderId="0"/>
    <xf numFmtId="0" fontId="25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1" fillId="0" borderId="0"/>
    <xf numFmtId="0" fontId="17" fillId="0" borderId="0"/>
    <xf numFmtId="0" fontId="25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34" fillId="0" borderId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top"/>
    </xf>
    <xf numFmtId="306" fontId="75" fillId="0" borderId="46"/>
    <xf numFmtId="182" fontId="25" fillId="0" borderId="0"/>
    <xf numFmtId="182" fontId="178" fillId="0" borderId="0"/>
    <xf numFmtId="182" fontId="179" fillId="0" borderId="0"/>
    <xf numFmtId="182" fontId="180" fillId="0" borderId="0"/>
    <xf numFmtId="182" fontId="181" fillId="0" borderId="0"/>
    <xf numFmtId="182" fontId="71" fillId="0" borderId="0"/>
    <xf numFmtId="38" fontId="18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51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5" fillId="42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0" fontId="28" fillId="51" borderId="47" applyNumberFormat="0" applyFont="0" applyAlignment="0" applyProtection="0"/>
    <xf numFmtId="183" fontId="25" fillId="51" borderId="47" applyNumberFormat="0" applyFont="0" applyAlignment="0" applyProtection="0"/>
    <xf numFmtId="183" fontId="25" fillId="51" borderId="47" applyNumberFormat="0" applyFont="0" applyAlignment="0" applyProtection="0"/>
    <xf numFmtId="0" fontId="183" fillId="67" borderId="0" applyAlignment="0" applyProtection="0">
      <alignment horizontal="left" vertical="top" wrapText="1"/>
    </xf>
    <xf numFmtId="274" fontId="25" fillId="58" borderId="48" applyFont="0" applyFill="0" applyBorder="0" applyAlignment="0" applyProtection="0">
      <protection locked="0"/>
    </xf>
    <xf numFmtId="37" fontId="25" fillId="0" borderId="0"/>
    <xf numFmtId="307" fontId="70" fillId="14" borderId="49" applyNumberFormat="0">
      <alignment vertical="center"/>
    </xf>
    <xf numFmtId="307" fontId="70" fillId="100" borderId="49" applyNumberFormat="0">
      <alignment vertical="center"/>
    </xf>
    <xf numFmtId="307" fontId="70" fillId="85" borderId="49" applyNumberFormat="0">
      <alignment vertical="center"/>
    </xf>
    <xf numFmtId="307" fontId="70" fillId="6" borderId="49" applyNumberFormat="0">
      <alignment vertical="center"/>
    </xf>
    <xf numFmtId="307" fontId="70" fillId="101" borderId="49" applyNumberFormat="0">
      <alignment vertical="center"/>
    </xf>
    <xf numFmtId="307" fontId="70" fillId="89" borderId="49" applyNumberFormat="0">
      <alignment vertical="center"/>
    </xf>
    <xf numFmtId="307" fontId="70" fillId="52" borderId="49" applyNumberFormat="0">
      <alignment vertical="center"/>
    </xf>
    <xf numFmtId="307" fontId="70" fillId="92" borderId="49" applyNumberFormat="0">
      <alignment vertical="center"/>
    </xf>
    <xf numFmtId="307" fontId="70" fillId="102" borderId="49" applyNumberFormat="0">
      <alignment vertical="center"/>
    </xf>
    <xf numFmtId="307" fontId="70" fillId="103" borderId="49" applyNumberFormat="0">
      <alignment vertical="center"/>
    </xf>
    <xf numFmtId="307" fontId="184" fillId="58" borderId="49">
      <protection locked="0"/>
    </xf>
    <xf numFmtId="307" fontId="184" fillId="94" borderId="49">
      <protection locked="0"/>
    </xf>
    <xf numFmtId="307" fontId="185" fillId="94" borderId="50" applyNumberFormat="0" applyFont="0" applyFill="0" applyAlignment="0" applyProtection="0">
      <protection locked="0"/>
    </xf>
    <xf numFmtId="307" fontId="99" fillId="0" borderId="0" applyNumberFormat="0" applyFill="0">
      <alignment horizontal="left" vertical="top"/>
    </xf>
    <xf numFmtId="0" fontId="186" fillId="104" borderId="0" applyNumberFormat="0">
      <alignment horizontal="left" vertical="center" indent="1"/>
    </xf>
    <xf numFmtId="0" fontId="187" fillId="105" borderId="0" applyNumberFormat="0">
      <alignment vertical="center"/>
    </xf>
    <xf numFmtId="0" fontId="96" fillId="89" borderId="0">
      <alignment vertical="center"/>
    </xf>
    <xf numFmtId="0" fontId="188" fillId="0" borderId="51">
      <alignment vertical="center"/>
    </xf>
    <xf numFmtId="0" fontId="189" fillId="73" borderId="13" applyNumberFormat="0" applyFont="0" applyAlignment="0">
      <alignment vertical="center"/>
    </xf>
    <xf numFmtId="0" fontId="189" fillId="58" borderId="13" applyNumberFormat="0" applyFont="0" applyAlignment="0">
      <alignment vertical="center"/>
    </xf>
    <xf numFmtId="0" fontId="189" fillId="94" borderId="13" applyNumberFormat="0" applyFont="0" applyAlignment="0">
      <alignment vertical="center"/>
    </xf>
    <xf numFmtId="0" fontId="189" fillId="106" borderId="13" applyNumberFormat="0" applyFont="0" applyAlignment="0">
      <alignment vertical="center"/>
    </xf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107" borderId="0">
      <alignment horizontal="right"/>
    </xf>
    <xf numFmtId="0" fontId="190" fillId="0" borderId="0">
      <alignment horizontal="left"/>
    </xf>
    <xf numFmtId="3" fontId="191" fillId="0" borderId="0" applyFill="0" applyBorder="0" applyAlignment="0" applyProtection="0"/>
    <xf numFmtId="182" fontId="192" fillId="27" borderId="52" applyNumberFormat="0" applyBorder="0" applyAlignment="0">
      <alignment horizontal="center"/>
      <protection hidden="1"/>
    </xf>
    <xf numFmtId="182" fontId="193" fillId="0" borderId="52" applyNumberFormat="0" applyBorder="0" applyAlignment="0">
      <alignment horizontal="center"/>
      <protection locked="0"/>
    </xf>
    <xf numFmtId="2" fontId="194" fillId="14" borderId="4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55" fillId="9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90" borderId="22" applyNumberFormat="0" applyAlignment="0" applyProtection="0"/>
    <xf numFmtId="0" fontId="55" fillId="2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20" borderId="22" applyNumberFormat="0" applyAlignment="0" applyProtection="0"/>
    <xf numFmtId="0" fontId="25" fillId="0" borderId="0" applyNumberFormat="0" applyFont="0" applyFill="0" applyBorder="0" applyAlignment="0" applyProtection="0"/>
    <xf numFmtId="0" fontId="55" fillId="90" borderId="22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0" fontId="55" fillId="20" borderId="22" applyNumberFormat="0" applyAlignment="0" applyProtection="0"/>
    <xf numFmtId="183" fontId="195" fillId="20" borderId="22" applyNumberFormat="0" applyAlignment="0" applyProtection="0"/>
    <xf numFmtId="183" fontId="195" fillId="20" borderId="22" applyNumberFormat="0" applyAlignment="0" applyProtection="0"/>
    <xf numFmtId="40" fontId="27" fillId="69" borderId="0">
      <alignment horizontal="right"/>
    </xf>
    <xf numFmtId="182" fontId="196" fillId="108" borderId="0">
      <alignment horizontal="center"/>
    </xf>
    <xf numFmtId="182" fontId="197" fillId="109" borderId="0"/>
    <xf numFmtId="182" fontId="198" fillId="69" borderId="0" applyBorder="0">
      <alignment horizontal="centerContinuous"/>
    </xf>
    <xf numFmtId="182" fontId="199" fillId="109" borderId="0" applyBorder="0">
      <alignment horizontal="centerContinuous"/>
    </xf>
    <xf numFmtId="308" fontId="25" fillId="0" borderId="0"/>
    <xf numFmtId="308" fontId="25" fillId="0" borderId="0"/>
    <xf numFmtId="308" fontId="25" fillId="0" borderId="0"/>
    <xf numFmtId="308" fontId="25" fillId="0" borderId="0"/>
    <xf numFmtId="177" fontId="25" fillId="0" borderId="0"/>
    <xf numFmtId="177" fontId="25" fillId="0" borderId="0"/>
    <xf numFmtId="177" fontId="25" fillId="0" borderId="0"/>
    <xf numFmtId="177" fontId="25" fillId="0" borderId="0"/>
    <xf numFmtId="177" fontId="25" fillId="0" borderId="0"/>
    <xf numFmtId="308" fontId="25" fillId="0" borderId="0"/>
    <xf numFmtId="182" fontId="67" fillId="110" borderId="0" applyNumberFormat="0" applyFont="0" applyBorder="0" applyAlignment="0"/>
    <xf numFmtId="1" fontId="200" fillId="0" borderId="0" applyProtection="0">
      <alignment horizontal="right" vertical="center"/>
    </xf>
    <xf numFmtId="186" fontId="201" fillId="0" borderId="0">
      <alignment horizontal="left"/>
    </xf>
    <xf numFmtId="309" fontId="115" fillId="0" borderId="0"/>
    <xf numFmtId="310" fontId="115" fillId="0" borderId="0"/>
    <xf numFmtId="246" fontId="25" fillId="0" borderId="0" applyFont="0" applyFill="0" applyBorder="0" applyAlignment="0" applyProtection="0"/>
    <xf numFmtId="311" fontId="25" fillId="0" borderId="0" applyFont="0" applyFill="0" applyBorder="0" applyAlignment="0" applyProtection="0"/>
    <xf numFmtId="170" fontId="77" fillId="0" borderId="0" applyFont="0" applyFill="0" applyBorder="0" applyAlignment="0" applyProtection="0">
      <protection locked="0"/>
    </xf>
    <xf numFmtId="10" fontId="77" fillId="0" borderId="0" applyFont="0" applyFill="0" applyBorder="0" applyAlignment="0" applyProtection="0">
      <protection locked="0"/>
    </xf>
    <xf numFmtId="10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312" fontId="7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13" fontId="30" fillId="92" borderId="0" applyBorder="0" applyAlignment="0">
      <protection locked="0"/>
    </xf>
    <xf numFmtId="9" fontId="78" fillId="0" borderId="0"/>
    <xf numFmtId="170" fontId="78" fillId="0" borderId="0"/>
    <xf numFmtId="10" fontId="78" fillId="0" borderId="0"/>
    <xf numFmtId="314" fontId="25" fillId="0" borderId="0" applyFont="0" applyFill="0" applyBorder="0" applyAlignment="0" applyProtection="0"/>
    <xf numFmtId="315" fontId="75" fillId="0" borderId="0"/>
    <xf numFmtId="316" fontId="75" fillId="0" borderId="0"/>
    <xf numFmtId="316" fontId="78" fillId="0" borderId="0"/>
    <xf numFmtId="317" fontId="25" fillId="0" borderId="0" applyBorder="0">
      <alignment horizontal="right"/>
    </xf>
    <xf numFmtId="318" fontId="54" fillId="0" borderId="0" applyBorder="0"/>
    <xf numFmtId="10" fontId="25" fillId="14" borderId="0"/>
    <xf numFmtId="182" fontId="25" fillId="0" borderId="0">
      <protection locked="0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3" borderId="13">
      <alignment vertical="center"/>
    </xf>
    <xf numFmtId="0" fontId="20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0" fontId="11" fillId="53" borderId="13">
      <alignment vertical="center"/>
    </xf>
    <xf numFmtId="0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68" borderId="23" applyNumberFormat="0" applyProtection="0">
      <alignment horizontal="left" vertical="center" indent="1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77" fontId="20" fillId="52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3" borderId="13">
      <alignment vertical="center"/>
    </xf>
    <xf numFmtId="179" fontId="20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3" borderId="13">
      <alignment vertical="center"/>
    </xf>
    <xf numFmtId="179" fontId="20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9" fontId="20" fillId="52" borderId="13">
      <alignment vertical="center"/>
    </xf>
    <xf numFmtId="177" fontId="20" fillId="52" borderId="13">
      <alignment vertical="center"/>
    </xf>
    <xf numFmtId="179" fontId="20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0" fillId="52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9" fontId="11" fillId="53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3" borderId="13">
      <alignment vertical="center"/>
    </xf>
    <xf numFmtId="177" fontId="20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20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0" fillId="52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77" fontId="11" fillId="53" borderId="13">
      <alignment vertical="center"/>
    </xf>
    <xf numFmtId="176" fontId="20" fillId="52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3" borderId="13">
      <alignment vertical="center"/>
    </xf>
    <xf numFmtId="166" fontId="20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3" borderId="13">
      <alignment vertical="center"/>
    </xf>
    <xf numFmtId="176" fontId="20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66" fontId="20" fillId="52" borderId="13">
      <alignment vertical="center"/>
    </xf>
    <xf numFmtId="176" fontId="20" fillId="53" borderId="13">
      <alignment vertical="center"/>
    </xf>
    <xf numFmtId="176" fontId="20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5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2" borderId="13">
      <alignment vertical="center"/>
    </xf>
    <xf numFmtId="319" fontId="115" fillId="0" borderId="0">
      <alignment horizontal="right"/>
    </xf>
    <xf numFmtId="40" fontId="25" fillId="0" borderId="0"/>
    <xf numFmtId="1" fontId="202" fillId="89" borderId="0">
      <alignment horizontal="center"/>
    </xf>
    <xf numFmtId="182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182" fontId="203" fillId="0" borderId="6">
      <alignment horizontal="center"/>
    </xf>
    <xf numFmtId="3" fontId="41" fillId="0" borderId="0" applyFont="0" applyFill="0" applyBorder="0" applyAlignment="0" applyProtection="0"/>
    <xf numFmtId="182" fontId="41" fillId="111" borderId="0" applyNumberFormat="0" applyFont="0" applyBorder="0" applyAlignment="0" applyProtection="0"/>
    <xf numFmtId="320" fontId="115" fillId="89" borderId="0"/>
    <xf numFmtId="321" fontId="204" fillId="89" borderId="0" applyFill="0"/>
    <xf numFmtId="182" fontId="205" fillId="0" borderId="0">
      <alignment horizontal="left" indent="7"/>
    </xf>
    <xf numFmtId="182" fontId="204" fillId="0" borderId="0" applyFill="0">
      <alignment horizontal="left" indent="7"/>
    </xf>
    <xf numFmtId="321" fontId="30" fillId="0" borderId="53">
      <alignment horizontal="right"/>
    </xf>
    <xf numFmtId="182" fontId="30" fillId="0" borderId="54" applyNumberFormat="0" applyFont="0" applyBorder="0">
      <alignment horizontal="right"/>
    </xf>
    <xf numFmtId="182" fontId="206" fillId="0" borderId="0" applyFill="0"/>
    <xf numFmtId="182" fontId="30" fillId="0" borderId="0" applyFill="0"/>
    <xf numFmtId="321" fontId="207" fillId="0" borderId="53" applyFill="0"/>
    <xf numFmtId="182" fontId="25" fillId="0" borderId="0" applyNumberFormat="0" applyFont="0" applyBorder="0" applyAlignment="0"/>
    <xf numFmtId="182" fontId="208" fillId="0" borderId="0" applyFill="0">
      <alignment horizontal="left" indent="1"/>
    </xf>
    <xf numFmtId="182" fontId="207" fillId="0" borderId="0">
      <alignment horizontal="left" indent="1"/>
    </xf>
    <xf numFmtId="321" fontId="30" fillId="0" borderId="53" applyFill="0"/>
    <xf numFmtId="182" fontId="25" fillId="0" borderId="0" applyNumberFormat="0" applyFont="0" applyFill="0" applyBorder="0" applyAlignment="0"/>
    <xf numFmtId="182" fontId="206" fillId="0" borderId="0" applyFill="0">
      <alignment horizontal="left" indent="2"/>
    </xf>
    <xf numFmtId="182" fontId="30" fillId="0" borderId="0" applyFill="0">
      <alignment horizontal="left" indent="2"/>
    </xf>
    <xf numFmtId="321" fontId="207" fillId="0" borderId="53" applyFill="0"/>
    <xf numFmtId="182" fontId="25" fillId="0" borderId="0" applyNumberFormat="0" applyFont="0" applyBorder="0" applyAlignment="0"/>
    <xf numFmtId="182" fontId="208" fillId="0" borderId="0">
      <alignment horizontal="left" indent="3"/>
    </xf>
    <xf numFmtId="182" fontId="207" fillId="0" borderId="0" applyFill="0">
      <alignment horizontal="left" indent="3"/>
    </xf>
    <xf numFmtId="321" fontId="30" fillId="0" borderId="53" applyFill="0"/>
    <xf numFmtId="182" fontId="25" fillId="0" borderId="0" applyNumberFormat="0" applyFont="0" applyBorder="0" applyAlignment="0"/>
    <xf numFmtId="182" fontId="206" fillId="0" borderId="0">
      <alignment horizontal="left" indent="4"/>
    </xf>
    <xf numFmtId="182" fontId="30" fillId="0" borderId="0" applyFill="0">
      <alignment horizontal="left" indent="4"/>
    </xf>
    <xf numFmtId="321" fontId="207" fillId="0" borderId="53" applyFill="0"/>
    <xf numFmtId="182" fontId="25" fillId="0" borderId="0" applyNumberFormat="0" applyFont="0" applyBorder="0" applyAlignment="0"/>
    <xf numFmtId="182" fontId="208" fillId="0" borderId="0">
      <alignment horizontal="left" indent="5"/>
    </xf>
    <xf numFmtId="182" fontId="207" fillId="0" borderId="0" applyFill="0">
      <alignment horizontal="left" indent="5"/>
    </xf>
    <xf numFmtId="321" fontId="30" fillId="0" borderId="53" applyFill="0"/>
    <xf numFmtId="182" fontId="25" fillId="0" borderId="0" applyNumberFormat="0" applyFont="0" applyFill="0" applyBorder="0" applyAlignment="0"/>
    <xf numFmtId="182" fontId="30" fillId="0" borderId="0" applyFill="0">
      <alignment horizontal="left" indent="6"/>
    </xf>
    <xf numFmtId="322" fontId="115" fillId="89" borderId="4">
      <alignment horizontal="right"/>
    </xf>
    <xf numFmtId="14" fontId="209" fillId="0" borderId="0" applyNumberFormat="0" applyFill="0" applyBorder="0" applyAlignment="0" applyProtection="0">
      <alignment horizontal="left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11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78" fontId="20" fillId="0" borderId="0"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2" borderId="54">
      <alignment vertical="center"/>
      <protection locked="0"/>
    </xf>
    <xf numFmtId="0" fontId="20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0" fontId="11" fillId="2" borderId="54">
      <alignment vertical="center"/>
      <protection locked="0"/>
    </xf>
    <xf numFmtId="0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77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7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2" borderId="54">
      <alignment vertical="center"/>
      <protection locked="0"/>
    </xf>
    <xf numFmtId="170" fontId="20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70" fontId="11" fillId="2" borderId="54">
      <alignment vertical="center"/>
      <protection locked="0"/>
    </xf>
    <xf numFmtId="170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2" borderId="54">
      <alignment vertical="center"/>
      <protection locked="0"/>
    </xf>
    <xf numFmtId="177" fontId="20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20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2" borderId="54">
      <alignment vertical="center"/>
      <protection locked="0"/>
    </xf>
    <xf numFmtId="167" fontId="20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20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7" fontId="20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7" borderId="54">
      <alignment vertical="center"/>
      <protection locked="0"/>
    </xf>
    <xf numFmtId="166" fontId="20" fillId="7" borderId="54">
      <alignment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6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4" borderId="54">
      <alignment vertical="center"/>
    </xf>
    <xf numFmtId="179" fontId="20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54" borderId="54">
      <alignment vertical="center"/>
    </xf>
    <xf numFmtId="179" fontId="20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20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0" fillId="6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0" fontId="25" fillId="0" borderId="0" applyNumberFormat="0" applyFont="0" applyFill="0" applyBorder="0" applyAlignment="0" applyProtection="0"/>
    <xf numFmtId="179" fontId="11" fillId="54" borderId="54">
      <alignment vertical="center"/>
    </xf>
    <xf numFmtId="179" fontId="20" fillId="6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6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7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77" fontId="20" fillId="6" borderId="54">
      <alignment vertical="center"/>
    </xf>
    <xf numFmtId="167" fontId="11" fillId="54" borderId="54">
      <alignment vertical="center"/>
    </xf>
    <xf numFmtId="17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6" borderId="54">
      <alignment vertical="center"/>
    </xf>
    <xf numFmtId="176" fontId="20" fillId="54" borderId="54">
      <alignment vertical="center"/>
    </xf>
    <xf numFmtId="176" fontId="20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6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77" fontId="11" fillId="54" borderId="54">
      <alignment vertical="center"/>
    </xf>
    <xf numFmtId="176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54" borderId="54">
      <alignment vertical="center"/>
    </xf>
    <xf numFmtId="167" fontId="20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7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54" borderId="54">
      <alignment vertical="center"/>
    </xf>
    <xf numFmtId="0" fontId="20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0" fontId="11" fillId="54" borderId="54">
      <alignment vertical="center"/>
    </xf>
    <xf numFmtId="0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54" borderId="54">
      <alignment vertical="center"/>
    </xf>
    <xf numFmtId="177" fontId="20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77" fontId="20" fillId="6" borderId="54">
      <alignment vertical="center"/>
    </xf>
    <xf numFmtId="166" fontId="20" fillId="6" borderId="54">
      <alignment vertical="center"/>
    </xf>
    <xf numFmtId="177" fontId="20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0" fillId="6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77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6" borderId="54">
      <alignment vertical="center"/>
    </xf>
    <xf numFmtId="166" fontId="20" fillId="54" borderId="54">
      <alignment vertical="center"/>
    </xf>
    <xf numFmtId="166" fontId="20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6" borderId="54">
      <alignment vertical="center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0" fillId="56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20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0" fillId="55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5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20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66" fontId="20" fillId="55" borderId="54">
      <alignment horizontal="right" vertical="center"/>
      <protection locked="0"/>
    </xf>
    <xf numFmtId="178" fontId="20" fillId="0" borderId="0">
      <protection locked="0"/>
    </xf>
    <xf numFmtId="323" fontId="210" fillId="0" borderId="0"/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0"/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2" fontId="211" fillId="0" borderId="55">
      <protection locked="0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protection locked="0"/>
    </xf>
    <xf numFmtId="182" fontId="211" fillId="0" borderId="55">
      <alignment horizontal="centerContinuous"/>
    </xf>
    <xf numFmtId="182" fontId="211" fillId="0" borderId="55">
      <alignment horizontal="centerContinuous"/>
    </xf>
    <xf numFmtId="182" fontId="211" fillId="0" borderId="55">
      <alignment horizontal="centerContinuous"/>
    </xf>
    <xf numFmtId="186" fontId="211" fillId="0" borderId="0"/>
    <xf numFmtId="182" fontId="211" fillId="0" borderId="55">
      <protection locked="0"/>
    </xf>
    <xf numFmtId="182" fontId="211" fillId="0" borderId="55">
      <protection locked="0"/>
    </xf>
    <xf numFmtId="182" fontId="212" fillId="0" borderId="56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125" fillId="58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26" fillId="57" borderId="23" applyNumberFormat="0" applyProtection="0">
      <alignment vertical="center"/>
    </xf>
    <xf numFmtId="4" fontId="125" fillId="58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13" fillId="58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07" fillId="57" borderId="23" applyNumberFormat="0" applyProtection="0">
      <alignment vertical="center"/>
    </xf>
    <xf numFmtId="4" fontId="213" fillId="58" borderId="23" applyNumberFormat="0" applyProtection="0">
      <alignment vertical="center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14" fillId="58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6" fillId="57" borderId="23" applyNumberFormat="0" applyProtection="0">
      <alignment horizontal="left" vertical="center" indent="1"/>
    </xf>
    <xf numFmtId="4" fontId="214" fillId="58" borderId="23" applyNumberFormat="0" applyProtection="0">
      <alignment horizontal="left" vertical="center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0" fontId="26" fillId="57" borderId="23" applyNumberFormat="0" applyProtection="0">
      <alignment horizontal="left" vertical="top" indent="1"/>
    </xf>
    <xf numFmtId="4" fontId="214" fillId="112" borderId="0" applyNumberFormat="0" applyProtection="0">
      <alignment horizontal="left" vertical="center" indent="1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14" fillId="113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7" fillId="60" borderId="23" applyNumberFormat="0" applyProtection="0">
      <alignment horizontal="right" vertical="center"/>
    </xf>
    <xf numFmtId="4" fontId="214" fillId="113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14" fillId="101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7" fillId="75" borderId="23" applyNumberFormat="0" applyProtection="0">
      <alignment horizontal="right" vertical="center"/>
    </xf>
    <xf numFmtId="4" fontId="214" fillId="101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14" fillId="98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7" fillId="62" borderId="23" applyNumberFormat="0" applyProtection="0">
      <alignment horizontal="right" vertical="center"/>
    </xf>
    <xf numFmtId="4" fontId="214" fillId="98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14" fillId="6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7" fillId="25" borderId="23" applyNumberFormat="0" applyProtection="0">
      <alignment horizontal="right" vertical="center"/>
    </xf>
    <xf numFmtId="4" fontId="214" fillId="6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14" fillId="52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7" fillId="63" borderId="23" applyNumberFormat="0" applyProtection="0">
      <alignment horizontal="right" vertical="center"/>
    </xf>
    <xf numFmtId="4" fontId="214" fillId="52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14" fillId="9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7" fillId="64" borderId="23" applyNumberFormat="0" applyProtection="0">
      <alignment horizontal="right" vertical="center"/>
    </xf>
    <xf numFmtId="4" fontId="214" fillId="94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14" fillId="102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7" fillId="21" borderId="23" applyNumberFormat="0" applyProtection="0">
      <alignment horizontal="right" vertical="center"/>
    </xf>
    <xf numFmtId="4" fontId="214" fillId="102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14" fillId="114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7" fillId="17" borderId="23" applyNumberFormat="0" applyProtection="0">
      <alignment horizontal="right" vertical="center"/>
    </xf>
    <xf numFmtId="4" fontId="214" fillId="114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14" fillId="107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7" fillId="65" borderId="23" applyNumberFormat="0" applyProtection="0">
      <alignment horizontal="right" vertical="center"/>
    </xf>
    <xf numFmtId="4" fontId="214" fillId="107" borderId="23" applyNumberFormat="0" applyProtection="0">
      <alignment horizontal="right" vertical="center"/>
    </xf>
    <xf numFmtId="4" fontId="125" fillId="115" borderId="57" applyNumberFormat="0" applyProtection="0">
      <alignment horizontal="left" vertical="center" indent="1"/>
    </xf>
    <xf numFmtId="4" fontId="125" fillId="85" borderId="0" applyNumberFormat="0" applyProtection="0">
      <alignment horizontal="left" vertical="center" indent="1"/>
    </xf>
    <xf numFmtId="4" fontId="125" fillId="112" borderId="0" applyNumberFormat="0" applyProtection="0">
      <alignment horizontal="left" vertical="center" indent="1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14" fillId="85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7" fillId="16" borderId="23" applyNumberFormat="0" applyProtection="0">
      <alignment horizontal="right" vertical="center"/>
    </xf>
    <xf numFmtId="4" fontId="214" fillId="85" borderId="23" applyNumberFormat="0" applyProtection="0">
      <alignment horizontal="right" vertical="center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center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23" borderId="23" applyNumberFormat="0" applyProtection="0">
      <alignment horizontal="left" vertical="top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center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16" borderId="23" applyNumberFormat="0" applyProtection="0">
      <alignment horizontal="left" vertical="top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center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68" borderId="23" applyNumberFormat="0" applyProtection="0">
      <alignment horizontal="left" vertical="top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center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15" borderId="23" applyNumberFormat="0" applyProtection="0">
      <alignment horizontal="left" vertical="top" indent="1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0" borderId="0" applyNumberFormat="0" applyFont="0" applyFill="0" applyBorder="0" applyAlignment="0" applyProtection="0"/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25" fillId="69" borderId="13" applyNumberFormat="0">
      <protection locked="0"/>
    </xf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0" fontId="59" fillId="23" borderId="26" applyBorder="0"/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14" fillId="116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7" fillId="51" borderId="23" applyNumberFormat="0" applyProtection="0">
      <alignment vertical="center"/>
    </xf>
    <xf numFmtId="4" fontId="214" fillId="116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04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125" fillId="85" borderId="58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27" fillId="51" borderId="23" applyNumberFormat="0" applyProtection="0">
      <alignment horizontal="left" vertical="center" indent="1"/>
    </xf>
    <xf numFmtId="4" fontId="125" fillId="85" borderId="58" applyNumberFormat="0" applyProtection="0">
      <alignment horizontal="left" vertical="center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0" fontId="27" fillId="51" borderId="23" applyNumberFormat="0" applyProtection="0">
      <alignment horizontal="left" vertical="top" indent="1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14" fillId="116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7" fillId="15" borderId="23" applyNumberFormat="0" applyProtection="0">
      <alignment horizontal="right" vertical="center"/>
    </xf>
    <xf numFmtId="4" fontId="214" fillId="116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04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125" fillId="85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27" fillId="16" borderId="23" applyNumberFormat="0" applyProtection="0">
      <alignment horizontal="left" vertical="center" indent="1"/>
    </xf>
    <xf numFmtId="4" fontId="125" fillId="85" borderId="23" applyNumberFormat="0" applyProtection="0">
      <alignment horizontal="left" vertical="center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0" fontId="27" fillId="16" borderId="23" applyNumberFormat="0" applyProtection="0">
      <alignment horizontal="left" vertical="top" indent="1"/>
    </xf>
    <xf numFmtId="4" fontId="216" fillId="117" borderId="58" applyNumberFormat="0" applyProtection="0">
      <alignment horizontal="left" vertical="center" indent="1"/>
    </xf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25" fillId="0" borderId="0" applyNumberFormat="0" applyFont="0" applyFill="0" applyBorder="0" applyAlignment="0" applyProtection="0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0" fontId="54" fillId="71" borderId="13"/>
    <xf numFmtId="182" fontId="54" fillId="71" borderId="13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0" fontId="25" fillId="0" borderId="0" applyNumberFormat="0" applyFont="0" applyFill="0" applyBorder="0" applyAlignment="0" applyProtection="0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0" fontId="25" fillId="0" borderId="0" applyNumberFormat="0" applyFont="0" applyFill="0" applyBorder="0" applyAlignment="0" applyProtection="0"/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7" fillId="15" borderId="23" applyNumberFormat="0" applyProtection="0">
      <alignment horizontal="right" vertical="center"/>
    </xf>
    <xf numFmtId="4" fontId="218" fillId="116" borderId="23" applyNumberFormat="0" applyProtection="0">
      <alignment horizontal="right" vertical="center"/>
    </xf>
    <xf numFmtId="38" fontId="219" fillId="0" borderId="59">
      <alignment horizontal="center"/>
    </xf>
    <xf numFmtId="182" fontId="220" fillId="118" borderId="0"/>
    <xf numFmtId="182" fontId="96" fillId="0" borderId="0"/>
    <xf numFmtId="38" fontId="41" fillId="0" borderId="0" applyFont="0" applyFill="0" applyBorder="0" applyAlignment="0" applyProtection="0"/>
    <xf numFmtId="40" fontId="157" fillId="0" borderId="0" applyFont="0" applyFill="0" applyBorder="0" applyAlignment="0" applyProtection="0"/>
    <xf numFmtId="306" fontId="75" fillId="119" borderId="0" applyFont="0"/>
    <xf numFmtId="182" fontId="221" fillId="0" borderId="0"/>
    <xf numFmtId="0" fontId="25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" fontId="25" fillId="0" borderId="0"/>
    <xf numFmtId="182" fontId="41" fillId="0" borderId="0">
      <alignment textRotation="90"/>
    </xf>
    <xf numFmtId="0" fontId="114" fillId="93" borderId="0" applyAlignment="0" applyProtection="0">
      <alignment horizontal="right" vertical="center"/>
    </xf>
    <xf numFmtId="184" fontId="79" fillId="0" borderId="0">
      <alignment vertical="center"/>
    </xf>
    <xf numFmtId="324" fontId="27" fillId="0" borderId="0" applyFill="0" applyBorder="0" applyAlignment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2" fontId="25" fillId="0" borderId="0" applyFont="0" applyFill="0" applyBorder="0" applyAlignment="0" applyProtection="0"/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38" fontId="25" fillId="0" borderId="0" applyFont="0" applyFill="0" applyBorder="0" applyAlignment="0" applyProtection="0"/>
    <xf numFmtId="182" fontId="25" fillId="0" borderId="0">
      <alignment vertical="top"/>
    </xf>
    <xf numFmtId="182" fontId="223" fillId="14" borderId="0" applyNumberFormat="0" applyProtection="0">
      <alignment horizontal="center" vertical="center"/>
    </xf>
    <xf numFmtId="4" fontId="27" fillId="14" borderId="0" applyProtection="0">
      <alignment horizontal="center" vertical="center"/>
    </xf>
    <xf numFmtId="182" fontId="224" fillId="14" borderId="0" applyNumberFormat="0" applyProtection="0">
      <alignment horizontal="center" vertical="center"/>
    </xf>
    <xf numFmtId="4" fontId="204" fillId="14" borderId="0" applyProtection="0">
      <alignment horizontal="center" vertical="center"/>
    </xf>
    <xf numFmtId="182" fontId="225" fillId="120" borderId="0" applyNumberFormat="0" applyProtection="0">
      <alignment horizontal="center" vertical="center"/>
    </xf>
    <xf numFmtId="4" fontId="217" fillId="120" borderId="0" applyProtection="0">
      <alignment horizontal="center" vertical="center"/>
    </xf>
    <xf numFmtId="182" fontId="222" fillId="14" borderId="0" applyNumberFormat="0" applyProtection="0">
      <alignment horizontal="center" vertical="center"/>
    </xf>
    <xf numFmtId="4" fontId="226" fillId="14" borderId="0" applyProtection="0">
      <alignment horizontal="center" vertical="center"/>
    </xf>
    <xf numFmtId="182" fontId="227" fillId="121" borderId="0" applyNumberFormat="0" applyProtection="0">
      <alignment horizontal="center" vertical="center"/>
    </xf>
    <xf numFmtId="4" fontId="33" fillId="121" borderId="0" applyProtection="0">
      <alignment horizontal="center" vertical="center"/>
    </xf>
    <xf numFmtId="182" fontId="26" fillId="14" borderId="0" applyNumberFormat="0" applyProtection="0">
      <alignment horizontal="center" vertical="center" wrapText="1"/>
    </xf>
    <xf numFmtId="182" fontId="207" fillId="14" borderId="0" applyNumberFormat="0" applyProtection="0">
      <alignment horizontal="center" vertical="center" wrapText="1"/>
    </xf>
    <xf numFmtId="182" fontId="154" fillId="120" borderId="0" applyNumberFormat="0" applyProtection="0">
      <alignment horizontal="center" vertical="center" wrapText="1"/>
    </xf>
    <xf numFmtId="182" fontId="228" fillId="14" borderId="0" applyNumberFormat="0" applyProtection="0">
      <alignment horizontal="center" vertical="center" wrapText="1"/>
    </xf>
    <xf numFmtId="182" fontId="26" fillId="14" borderId="0" applyNumberFormat="0" applyProtection="0">
      <alignment horizontal="center" vertical="center" wrapText="1"/>
    </xf>
    <xf numFmtId="4" fontId="229" fillId="14" borderId="0" applyProtection="0">
      <alignment horizontal="center" vertical="top" wrapText="1"/>
    </xf>
    <xf numFmtId="182" fontId="20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154" fillId="120" borderId="0" applyNumberFormat="0" applyProtection="0">
      <alignment horizontal="center" vertical="center" wrapText="1"/>
    </xf>
    <xf numFmtId="4" fontId="231" fillId="120" borderId="0" applyProtection="0">
      <alignment horizontal="center" vertical="top" wrapText="1"/>
    </xf>
    <xf numFmtId="182" fontId="228" fillId="14" borderId="0" applyNumberFormat="0" applyProtection="0">
      <alignment horizontal="center" vertical="center" wrapText="1"/>
    </xf>
    <xf numFmtId="4" fontId="232" fillId="14" borderId="0" applyProtection="0">
      <alignment horizontal="center" vertical="top" wrapText="1"/>
    </xf>
    <xf numFmtId="182" fontId="197" fillId="121" borderId="0" applyNumberFormat="0" applyProtection="0">
      <alignment horizontal="center" vertical="center" wrapText="1"/>
    </xf>
    <xf numFmtId="4" fontId="233" fillId="121" borderId="0" applyProtection="0">
      <alignment horizontal="center" vertical="top" wrapText="1"/>
    </xf>
    <xf numFmtId="182" fontId="26" fillId="113" borderId="0" applyNumberFormat="0" applyProtection="0">
      <alignment horizontal="center" vertical="center" wrapText="1"/>
    </xf>
    <xf numFmtId="4" fontId="229" fillId="113" borderId="0" applyProtection="0">
      <alignment horizontal="center" vertical="top" wrapText="1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7" fontId="222" fillId="14" borderId="0" applyProtection="0">
      <alignment horizontal="center" vertical="center"/>
    </xf>
    <xf numFmtId="182" fontId="234" fillId="0" borderId="0"/>
    <xf numFmtId="182" fontId="235" fillId="85" borderId="0"/>
    <xf numFmtId="182" fontId="236" fillId="0" borderId="0">
      <alignment horizontal="left" vertical="center"/>
    </xf>
    <xf numFmtId="181" fontId="96" fillId="0" borderId="0"/>
    <xf numFmtId="182" fontId="123" fillId="0" borderId="0"/>
    <xf numFmtId="182" fontId="96" fillId="0" borderId="0">
      <alignment horizontal="center"/>
    </xf>
    <xf numFmtId="40" fontId="25" fillId="0" borderId="0" applyBorder="0">
      <alignment horizontal="right"/>
    </xf>
    <xf numFmtId="37" fontId="30" fillId="0" borderId="12" applyNumberFormat="0"/>
    <xf numFmtId="40" fontId="237" fillId="0" borderId="0" applyBorder="0">
      <alignment horizontal="righ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9" fillId="89" borderId="13">
      <protection locked="0"/>
    </xf>
    <xf numFmtId="0" fontId="229" fillId="89" borderId="13">
      <protection locked="0"/>
    </xf>
    <xf numFmtId="182" fontId="238" fillId="0" borderId="0" applyBorder="0" applyProtection="0">
      <alignment vertical="center"/>
    </xf>
    <xf numFmtId="182" fontId="238" fillId="0" borderId="15" applyBorder="0" applyProtection="0">
      <alignment horizontal="right" vertical="center"/>
    </xf>
    <xf numFmtId="182" fontId="239" fillId="122" borderId="0" applyBorder="0" applyProtection="0">
      <alignment horizontal="centerContinuous" vertical="center"/>
    </xf>
    <xf numFmtId="182" fontId="239" fillId="121" borderId="15" applyBorder="0" applyProtection="0">
      <alignment horizontal="centerContinuous" vertical="center"/>
    </xf>
    <xf numFmtId="182" fontId="240" fillId="0" borderId="0"/>
    <xf numFmtId="182" fontId="179" fillId="0" borderId="0"/>
    <xf numFmtId="182" fontId="241" fillId="0" borderId="0" applyFill="0" applyBorder="0" applyProtection="0">
      <alignment horizontal="left"/>
    </xf>
    <xf numFmtId="182" fontId="131" fillId="0" borderId="3" applyFill="0" applyBorder="0" applyProtection="0">
      <alignment horizontal="left" vertical="top"/>
    </xf>
    <xf numFmtId="182" fontId="242" fillId="0" borderId="0">
      <alignment horizontal="centerContinuous"/>
    </xf>
    <xf numFmtId="49" fontId="243" fillId="0" borderId="0"/>
    <xf numFmtId="49" fontId="67" fillId="0" borderId="0" applyFont="0" applyFill="0" applyBorder="0" applyAlignment="0" applyProtection="0"/>
    <xf numFmtId="182" fontId="244" fillId="0" borderId="0"/>
    <xf numFmtId="49" fontId="67" fillId="0" borderId="0" applyFont="0" applyFill="0" applyBorder="0" applyAlignment="0" applyProtection="0"/>
    <xf numFmtId="182" fontId="245" fillId="0" borderId="0"/>
    <xf numFmtId="0" fontId="59" fillId="67" borderId="0" applyAlignment="0" applyProtection="0"/>
    <xf numFmtId="0" fontId="54" fillId="67" borderId="0" applyAlignment="0" applyProtection="0">
      <alignment horizontal="left"/>
    </xf>
    <xf numFmtId="0" fontId="54" fillId="67" borderId="0" applyAlignment="0" applyProtection="0">
      <alignment horizontal="left" indent="1"/>
    </xf>
    <xf numFmtId="0" fontId="54" fillId="67" borderId="0" applyAlignment="0" applyProtection="0">
      <alignment horizontal="left" vertical="center" indent="2"/>
    </xf>
    <xf numFmtId="325" fontId="96" fillId="0" borderId="0" applyFont="0" applyFill="0" applyBorder="0" applyAlignment="0" applyProtection="0"/>
    <xf numFmtId="0" fontId="246" fillId="0" borderId="0">
      <alignment horizontal="center"/>
    </xf>
    <xf numFmtId="15" fontId="246" fillId="0" borderId="0">
      <alignment horizont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24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182" fontId="248" fillId="7" borderId="0">
      <alignment horizontal="right"/>
    </xf>
    <xf numFmtId="164" fontId="193" fillId="0" borderId="0"/>
    <xf numFmtId="182" fontId="249" fillId="0" borderId="0"/>
    <xf numFmtId="326" fontId="250" fillId="0" borderId="0"/>
    <xf numFmtId="186" fontId="25" fillId="0" borderId="12" applyNumberFormat="0" applyFont="0" applyFill="0" applyAlignment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30" fillId="0" borderId="7" applyFill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3" fontId="251" fillId="0" borderId="60" applyNumberFormat="0" applyFill="0" applyAlignment="0" applyProtection="0"/>
    <xf numFmtId="183" fontId="251" fillId="0" borderId="60" applyNumberFormat="0" applyFill="0" applyAlignment="0" applyProtection="0"/>
    <xf numFmtId="0" fontId="25" fillId="0" borderId="0" applyNumberFormat="0" applyFont="0" applyFill="0" applyBorder="0" applyAlignment="0" applyProtection="0"/>
    <xf numFmtId="304" fontId="109" fillId="0" borderId="61" applyAlignment="0"/>
    <xf numFmtId="305" fontId="109" fillId="0" borderId="61" applyAlignment="0"/>
    <xf numFmtId="164" fontId="72" fillId="0" borderId="61"/>
    <xf numFmtId="327" fontId="74" fillId="0" borderId="0" applyFont="0" applyFill="0" applyBorder="0" applyAlignment="0" applyProtection="0">
      <alignment horizontal="right"/>
    </xf>
    <xf numFmtId="182" fontId="252" fillId="0" borderId="0">
      <alignment horizontal="fill"/>
    </xf>
    <xf numFmtId="37" fontId="54" fillId="58" borderId="0" applyNumberFormat="0" applyBorder="0" applyAlignment="0" applyProtection="0"/>
    <xf numFmtId="37" fontId="54" fillId="0" borderId="0"/>
    <xf numFmtId="37" fontId="54" fillId="89" borderId="0" applyNumberFormat="0" applyBorder="0" applyAlignment="0" applyProtection="0"/>
    <xf numFmtId="3" fontId="145" fillId="0" borderId="43" applyProtection="0"/>
    <xf numFmtId="4" fontId="72" fillId="0" borderId="0">
      <protection locked="0"/>
    </xf>
    <xf numFmtId="328" fontId="202" fillId="89" borderId="3" applyBorder="0">
      <alignment horizontal="right" vertical="center"/>
      <protection locked="0"/>
    </xf>
    <xf numFmtId="182" fontId="25" fillId="0" borderId="0">
      <alignment vertical="top"/>
    </xf>
    <xf numFmtId="182" fontId="253" fillId="0" borderId="0" applyFont="0" applyFill="0" applyBorder="0" applyAlignment="0" applyProtection="0"/>
    <xf numFmtId="235" fontId="134" fillId="0" borderId="0" applyFont="0" applyFill="0" applyBorder="0" applyAlignment="0" applyProtection="0"/>
    <xf numFmtId="329" fontId="134" fillId="0" borderId="0" applyFont="0" applyFill="0" applyBorder="0" applyAlignment="0" applyProtection="0"/>
    <xf numFmtId="330" fontId="134" fillId="0" borderId="0" applyFont="0" applyFill="0" applyBorder="0" applyAlignment="0" applyProtection="0"/>
    <xf numFmtId="195" fontId="54" fillId="0" borderId="0"/>
    <xf numFmtId="182" fontId="25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0" fillId="0" borderId="0"/>
    <xf numFmtId="0" fontId="264" fillId="0" borderId="0" applyNumberFormat="0" applyFill="0" applyBorder="0" applyAlignment="0" applyProtection="0"/>
    <xf numFmtId="0" fontId="28" fillId="0" borderId="0"/>
    <xf numFmtId="0" fontId="28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0" borderId="0"/>
  </cellStyleXfs>
  <cellXfs count="465">
    <xf numFmtId="0" fontId="0" fillId="0" borderId="0" xfId="0"/>
    <xf numFmtId="0" fontId="19" fillId="0" borderId="0" xfId="0" applyFont="1" applyFill="1"/>
    <xf numFmtId="0" fontId="19" fillId="12" borderId="0" xfId="0" applyFont="1" applyFill="1" applyBorder="1"/>
    <xf numFmtId="0" fontId="19" fillId="12" borderId="0" xfId="0" applyFont="1" applyFill="1"/>
    <xf numFmtId="168" fontId="19" fillId="12" borderId="0" xfId="0" applyNumberFormat="1" applyFont="1" applyFill="1"/>
    <xf numFmtId="0" fontId="23" fillId="12" borderId="0" xfId="0" applyFont="1" applyFill="1" applyBorder="1" applyAlignment="1"/>
    <xf numFmtId="0" fontId="19" fillId="12" borderId="0" xfId="0" applyFont="1" applyFill="1" applyAlignment="1">
      <alignment horizontal="centerContinuous"/>
    </xf>
    <xf numFmtId="168" fontId="19" fillId="0" borderId="0" xfId="0" applyNumberFormat="1" applyFont="1" applyFill="1"/>
    <xf numFmtId="0" fontId="19" fillId="12" borderId="0" xfId="0" applyFont="1" applyFill="1" applyAlignment="1">
      <alignment horizontal="center"/>
    </xf>
    <xf numFmtId="0" fontId="18" fillId="12" borderId="0" xfId="0" applyFont="1" applyFill="1"/>
    <xf numFmtId="0" fontId="18" fillId="0" borderId="0" xfId="0" applyFont="1" applyFill="1"/>
    <xf numFmtId="0" fontId="19" fillId="0" borderId="0" xfId="0" applyFont="1"/>
    <xf numFmtId="0" fontId="18" fillId="12" borderId="0" xfId="0" applyFont="1" applyFill="1" applyBorder="1" applyAlignment="1" applyProtection="1">
      <alignment horizontal="left"/>
    </xf>
    <xf numFmtId="164" fontId="24" fillId="12" borderId="0" xfId="0" applyNumberFormat="1" applyFont="1" applyFill="1"/>
    <xf numFmtId="164" fontId="24" fillId="0" borderId="0" xfId="0" applyNumberFormat="1" applyFont="1" applyFill="1"/>
    <xf numFmtId="0" fontId="19" fillId="0" borderId="0" xfId="0" applyFont="1" applyFill="1" applyBorder="1"/>
    <xf numFmtId="0" fontId="19" fillId="12" borderId="9" xfId="0" applyFont="1" applyFill="1" applyBorder="1" applyAlignment="1">
      <alignment horizontal="centerContinuous"/>
    </xf>
    <xf numFmtId="0" fontId="19" fillId="12" borderId="0" xfId="0" applyFont="1" applyFill="1" applyBorder="1" applyAlignment="1">
      <alignment horizontal="centerContinuous"/>
    </xf>
    <xf numFmtId="0" fontId="19" fillId="12" borderId="10" xfId="0" applyFont="1" applyFill="1" applyBorder="1" applyAlignment="1">
      <alignment horizontal="centerContinuous"/>
    </xf>
    <xf numFmtId="0" fontId="19" fillId="12" borderId="9" xfId="0" applyFont="1" applyFill="1" applyBorder="1"/>
    <xf numFmtId="0" fontId="19" fillId="12" borderId="10" xfId="0" applyFont="1" applyFill="1" applyBorder="1"/>
    <xf numFmtId="0" fontId="19" fillId="12" borderId="9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2" fillId="0" borderId="0" xfId="0" applyFont="1"/>
    <xf numFmtId="0" fontId="18" fillId="1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23" fillId="0" borderId="0" xfId="0" applyFont="1" applyFill="1" applyBorder="1" applyAlignment="1"/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0" fontId="24" fillId="12" borderId="0" xfId="0" applyFont="1" applyFill="1"/>
    <xf numFmtId="164" fontId="24" fillId="12" borderId="0" xfId="0" applyNumberFormat="1" applyFont="1" applyFill="1" applyAlignment="1">
      <alignment horizontal="left"/>
    </xf>
    <xf numFmtId="169" fontId="23" fillId="6" borderId="13" xfId="0" applyNumberFormat="1" applyFont="1" applyFill="1" applyBorder="1"/>
    <xf numFmtId="169" fontId="18" fillId="3" borderId="14" xfId="0" applyNumberFormat="1" applyFont="1" applyFill="1" applyBorder="1" applyAlignment="1"/>
    <xf numFmtId="0" fontId="0" fillId="0" borderId="0" xfId="0"/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3" fillId="0" borderId="0" xfId="0" applyNumberFormat="1" applyFont="1" applyFill="1" applyBorder="1"/>
    <xf numFmtId="169" fontId="18" fillId="0" borderId="0" xfId="0" applyNumberFormat="1" applyFont="1" applyFill="1" applyBorder="1" applyAlignment="1"/>
    <xf numFmtId="0" fontId="10" fillId="5" borderId="62" xfId="0" applyFont="1" applyFill="1" applyBorder="1" applyAlignment="1"/>
    <xf numFmtId="0" fontId="10" fillId="5" borderId="15" xfId="0" applyFont="1" applyFill="1" applyBorder="1" applyAlignment="1"/>
    <xf numFmtId="0" fontId="10" fillId="5" borderId="63" xfId="0" applyFont="1" applyFill="1" applyBorder="1" applyAlignment="1"/>
    <xf numFmtId="169" fontId="10" fillId="7" borderId="14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4" xfId="0" applyFont="1" applyFill="1" applyBorder="1" applyAlignment="1"/>
    <xf numFmtId="0" fontId="39" fillId="0" borderId="0" xfId="4" applyFont="1" applyFill="1" applyBorder="1"/>
    <xf numFmtId="0" fontId="39" fillId="11" borderId="0" xfId="4" applyFont="1" applyFill="1" applyBorder="1"/>
    <xf numFmtId="0" fontId="255" fillId="0" borderId="0" xfId="4" applyFont="1" applyFill="1" applyBorder="1"/>
    <xf numFmtId="0" fontId="255" fillId="11" borderId="0" xfId="4" applyFont="1" applyFill="1" applyBorder="1"/>
    <xf numFmtId="331" fontId="39" fillId="11" borderId="0" xfId="4" applyNumberFormat="1" applyFont="1" applyFill="1" applyBorder="1"/>
    <xf numFmtId="0" fontId="19" fillId="11" borderId="0" xfId="4" applyFont="1" applyFill="1" applyBorder="1"/>
    <xf numFmtId="331" fontId="19" fillId="11" borderId="0" xfId="4" applyNumberFormat="1" applyFont="1" applyFill="1" applyBorder="1"/>
    <xf numFmtId="0" fontId="256" fillId="11" borderId="0" xfId="4" applyFont="1" applyFill="1" applyBorder="1"/>
    <xf numFmtId="164" fontId="19" fillId="0" borderId="69" xfId="4" applyNumberFormat="1" applyFont="1" applyFill="1" applyBorder="1" applyAlignment="1">
      <alignment vertical="top" wrapText="1"/>
    </xf>
    <xf numFmtId="164" fontId="19" fillId="0" borderId="70" xfId="4" applyNumberFormat="1" applyFont="1" applyFill="1" applyBorder="1" applyAlignment="1">
      <alignment vertical="top" wrapText="1"/>
    </xf>
    <xf numFmtId="0" fontId="19" fillId="0" borderId="68" xfId="4" applyFont="1" applyFill="1" applyBorder="1"/>
    <xf numFmtId="0" fontId="19" fillId="11" borderId="70" xfId="4" applyFont="1" applyFill="1" applyBorder="1"/>
    <xf numFmtId="0" fontId="19" fillId="11" borderId="72" xfId="4" applyFont="1" applyFill="1" applyBorder="1"/>
    <xf numFmtId="0" fontId="39" fillId="11" borderId="0" xfId="4" applyFont="1" applyFill="1" applyBorder="1" applyAlignment="1">
      <alignment vertical="top"/>
    </xf>
    <xf numFmtId="0" fontId="39" fillId="0" borderId="0" xfId="4" applyFont="1" applyFill="1" applyBorder="1" applyAlignment="1">
      <alignment vertical="top" wrapText="1"/>
    </xf>
    <xf numFmtId="0" fontId="39" fillId="11" borderId="0" xfId="4" applyFont="1" applyFill="1" applyBorder="1" applyAlignment="1">
      <alignment vertical="top" wrapText="1"/>
    </xf>
    <xf numFmtId="0" fontId="19" fillId="12" borderId="0" xfId="8568" applyFont="1" applyFill="1" applyBorder="1"/>
    <xf numFmtId="164" fontId="19" fillId="0" borderId="78" xfId="4" applyNumberFormat="1" applyFont="1" applyFill="1" applyBorder="1" applyAlignment="1">
      <alignment vertical="top" wrapText="1"/>
    </xf>
    <xf numFmtId="164" fontId="19" fillId="0" borderId="79" xfId="4" applyNumberFormat="1" applyFont="1" applyFill="1" applyBorder="1" applyAlignment="1">
      <alignment vertical="top" wrapText="1"/>
    </xf>
    <xf numFmtId="164" fontId="19" fillId="0" borderId="80" xfId="4" applyNumberFormat="1" applyFont="1" applyFill="1" applyBorder="1" applyAlignment="1">
      <alignment vertical="top" wrapText="1"/>
    </xf>
    <xf numFmtId="164" fontId="19" fillId="2" borderId="69" xfId="4" applyNumberFormat="1" applyFont="1" applyFill="1" applyBorder="1" applyAlignment="1">
      <alignment vertical="top" wrapText="1"/>
    </xf>
    <xf numFmtId="164" fontId="19" fillId="2" borderId="70" xfId="4" applyNumberFormat="1" applyFont="1" applyFill="1" applyBorder="1" applyAlignment="1">
      <alignment vertical="top" wrapText="1"/>
    </xf>
    <xf numFmtId="1" fontId="19" fillId="2" borderId="71" xfId="4" applyNumberFormat="1" applyFont="1" applyFill="1" applyBorder="1" applyAlignment="1">
      <alignment vertical="top" wrapText="1"/>
    </xf>
    <xf numFmtId="1" fontId="19" fillId="2" borderId="13" xfId="4" applyNumberFormat="1" applyFont="1" applyFill="1" applyBorder="1" applyAlignment="1">
      <alignment vertical="top" wrapText="1"/>
    </xf>
    <xf numFmtId="1" fontId="19" fillId="2" borderId="72" xfId="4" applyNumberFormat="1" applyFont="1" applyFill="1" applyBorder="1" applyAlignment="1">
      <alignment vertical="top" wrapText="1"/>
    </xf>
    <xf numFmtId="164" fontId="19" fillId="2" borderId="67" xfId="4" applyNumberFormat="1" applyFont="1" applyFill="1" applyBorder="1" applyAlignment="1">
      <alignment vertical="top" wrapText="1"/>
    </xf>
    <xf numFmtId="164" fontId="19" fillId="2" borderId="13" xfId="4" applyNumberFormat="1" applyFont="1" applyFill="1" applyBorder="1" applyAlignment="1">
      <alignment vertical="top" wrapText="1"/>
    </xf>
    <xf numFmtId="49" fontId="19" fillId="2" borderId="13" xfId="4" applyNumberFormat="1" applyFont="1" applyFill="1" applyBorder="1" applyAlignment="1">
      <alignment vertical="top" wrapText="1"/>
    </xf>
    <xf numFmtId="164" fontId="19" fillId="2" borderId="71" xfId="4" applyNumberFormat="1" applyFont="1" applyFill="1" applyBorder="1" applyAlignment="1">
      <alignment vertical="top" wrapText="1"/>
    </xf>
    <xf numFmtId="164" fontId="19" fillId="2" borderId="13" xfId="1935" applyNumberFormat="1" applyFont="1" applyFill="1" applyBorder="1" applyAlignment="1">
      <alignment vertical="top" wrapText="1"/>
    </xf>
    <xf numFmtId="164" fontId="19" fillId="2" borderId="81" xfId="4" applyNumberFormat="1" applyFont="1" applyFill="1" applyBorder="1" applyAlignment="1">
      <alignment vertical="top" wrapText="1"/>
    </xf>
    <xf numFmtId="1" fontId="19" fillId="2" borderId="64" xfId="4" applyNumberFormat="1" applyFont="1" applyFill="1" applyBorder="1" applyAlignment="1">
      <alignment vertical="top" wrapText="1"/>
    </xf>
    <xf numFmtId="164" fontId="19" fillId="2" borderId="72" xfId="4" applyNumberFormat="1" applyFont="1" applyFill="1" applyBorder="1" applyAlignment="1">
      <alignment vertical="top" wrapText="1"/>
    </xf>
    <xf numFmtId="164" fontId="19" fillId="2" borderId="8" xfId="4" applyNumberFormat="1" applyFont="1" applyFill="1" applyBorder="1" applyAlignment="1">
      <alignment vertical="top" wrapText="1"/>
    </xf>
    <xf numFmtId="164" fontId="19" fillId="2" borderId="63" xfId="4" applyNumberFormat="1" applyFont="1" applyFill="1" applyBorder="1" applyAlignment="1">
      <alignment vertical="top" wrapText="1"/>
    </xf>
    <xf numFmtId="164" fontId="19" fillId="2" borderId="62" xfId="1935" applyNumberFormat="1" applyFont="1" applyFill="1" applyBorder="1" applyAlignment="1">
      <alignment vertical="top"/>
    </xf>
    <xf numFmtId="1" fontId="19" fillId="2" borderId="73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2" fillId="0" borderId="0" xfId="0" applyNumberFormat="1" applyFont="1" applyBorder="1"/>
    <xf numFmtId="0" fontId="10" fillId="5" borderId="7" xfId="0" applyFont="1" applyFill="1" applyBorder="1" applyAlignment="1"/>
    <xf numFmtId="0" fontId="22" fillId="0" borderId="0" xfId="0" applyFont="1" applyBorder="1"/>
    <xf numFmtId="0" fontId="22" fillId="0" borderId="0" xfId="0" applyFont="1" applyFill="1" applyBorder="1"/>
    <xf numFmtId="0" fontId="10" fillId="0" borderId="0" xfId="0" applyFont="1" applyFill="1" applyBorder="1"/>
    <xf numFmtId="41" fontId="10" fillId="7" borderId="13" xfId="0" applyNumberFormat="1" applyFont="1" applyFill="1" applyBorder="1" applyAlignment="1">
      <alignment horizontal="center"/>
    </xf>
    <xf numFmtId="41" fontId="23" fillId="6" borderId="13" xfId="0" applyNumberFormat="1" applyFont="1" applyFill="1" applyBorder="1"/>
    <xf numFmtId="0" fontId="10" fillId="5" borderId="14" xfId="0" applyFont="1" applyFill="1" applyBorder="1" applyAlignment="1"/>
    <xf numFmtId="0" fontId="18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8" fillId="3" borderId="13" xfId="0" applyNumberFormat="1" applyFont="1" applyFill="1" applyBorder="1" applyAlignment="1"/>
    <xf numFmtId="0" fontId="0" fillId="0" borderId="0" xfId="0" applyFill="1" applyBorder="1"/>
    <xf numFmtId="168" fontId="22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43" fontId="10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23" fillId="0" borderId="0" xfId="0" applyFont="1" applyBorder="1" applyAlignment="1"/>
    <xf numFmtId="168" fontId="23" fillId="6" borderId="62" xfId="0" applyNumberFormat="1" applyFont="1" applyFill="1" applyBorder="1"/>
    <xf numFmtId="0" fontId="10" fillId="0" borderId="3" xfId="0" applyFont="1" applyBorder="1"/>
    <xf numFmtId="9" fontId="0" fillId="6" borderId="14" xfId="10" applyFont="1" applyFill="1" applyBorder="1" applyAlignment="1">
      <alignment horizontal="right"/>
    </xf>
    <xf numFmtId="0" fontId="0" fillId="5" borderId="13" xfId="0" applyFill="1" applyBorder="1" applyAlignment="1"/>
    <xf numFmtId="0" fontId="19" fillId="0" borderId="0" xfId="0" applyFont="1" applyProtection="1"/>
    <xf numFmtId="168" fontId="19" fillId="0" borderId="0" xfId="0" applyNumberFormat="1" applyFont="1" applyProtection="1"/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12" borderId="0" xfId="0" applyFont="1" applyFill="1" applyBorder="1" applyAlignment="1" applyProtection="1">
      <alignment horizontal="center"/>
    </xf>
    <xf numFmtId="0" fontId="23" fillId="0" borderId="0" xfId="0" applyFont="1" applyBorder="1"/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19" fillId="13" borderId="13" xfId="0" applyNumberFormat="1" applyFont="1" applyFill="1" applyBorder="1"/>
    <xf numFmtId="166" fontId="19" fillId="7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41" fontId="23" fillId="6" borderId="54" xfId="0" applyNumberFormat="1" applyFont="1" applyFill="1" applyBorder="1"/>
    <xf numFmtId="0" fontId="9" fillId="5" borderId="83" xfId="0" applyFont="1" applyFill="1" applyBorder="1" applyAlignment="1"/>
    <xf numFmtId="0" fontId="9" fillId="5" borderId="84" xfId="0" applyFont="1" applyFill="1" applyBorder="1" applyAlignment="1"/>
    <xf numFmtId="0" fontId="9" fillId="5" borderId="64" xfId="0" applyFont="1" applyFill="1" applyBorder="1" applyAlignment="1"/>
    <xf numFmtId="41" fontId="9" fillId="7" borderId="85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5" xfId="0" applyFont="1" applyFill="1" applyBorder="1" applyAlignment="1"/>
    <xf numFmtId="0" fontId="9" fillId="5" borderId="62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166" fontId="0" fillId="3" borderId="54" xfId="0" applyNumberFormat="1" applyFont="1" applyFill="1" applyBorder="1"/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3" fillId="0" borderId="0" xfId="0" applyNumberFormat="1" applyFont="1" applyFill="1" applyBorder="1"/>
    <xf numFmtId="0" fontId="261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19" fillId="12" borderId="10" xfId="0" applyFont="1" applyFill="1" applyBorder="1" applyAlignment="1">
      <alignment horizontal="left"/>
    </xf>
    <xf numFmtId="0" fontId="10" fillId="5" borderId="86" xfId="0" applyFont="1" applyFill="1" applyBorder="1" applyAlignment="1"/>
    <xf numFmtId="0" fontId="10" fillId="5" borderId="83" xfId="0" applyFont="1" applyFill="1" applyBorder="1" applyAlignment="1"/>
    <xf numFmtId="0" fontId="10" fillId="5" borderId="84" xfId="0" applyFont="1" applyFill="1" applyBorder="1" applyAlignment="1"/>
    <xf numFmtId="0" fontId="18" fillId="12" borderId="76" xfId="4" applyFont="1" applyFill="1" applyBorder="1" applyAlignment="1">
      <alignment vertical="top"/>
    </xf>
    <xf numFmtId="0" fontId="18" fillId="12" borderId="5" xfId="4" applyFont="1" applyFill="1" applyBorder="1" applyAlignment="1">
      <alignment vertical="top"/>
    </xf>
    <xf numFmtId="0" fontId="18" fillId="12" borderId="75" xfId="4" applyFont="1" applyFill="1" applyBorder="1" applyAlignment="1">
      <alignment vertical="top" wrapText="1"/>
    </xf>
    <xf numFmtId="0" fontId="18" fillId="12" borderId="72" xfId="4" applyFont="1" applyFill="1" applyBorder="1" applyAlignment="1">
      <alignment vertical="top" wrapText="1"/>
    </xf>
    <xf numFmtId="0" fontId="18" fillId="12" borderId="13" xfId="4" applyFont="1" applyFill="1" applyBorder="1" applyAlignment="1">
      <alignment vertical="top" wrapText="1"/>
    </xf>
    <xf numFmtId="0" fontId="18" fillId="12" borderId="71" xfId="4" applyFont="1" applyFill="1" applyBorder="1" applyAlignment="1">
      <alignment horizontal="left" vertical="top" wrapText="1"/>
    </xf>
    <xf numFmtId="0" fontId="18" fillId="12" borderId="73" xfId="4" applyFont="1" applyFill="1" applyBorder="1" applyAlignment="1">
      <alignment vertical="top" wrapText="1"/>
    </xf>
    <xf numFmtId="0" fontId="18" fillId="12" borderId="62" xfId="4" applyFont="1" applyFill="1" applyBorder="1" applyAlignment="1">
      <alignment vertical="top" wrapText="1"/>
    </xf>
    <xf numFmtId="0" fontId="18" fillId="12" borderId="8" xfId="4" applyFont="1" applyFill="1" applyBorder="1" applyAlignment="1">
      <alignment vertical="top" wrapText="1"/>
    </xf>
    <xf numFmtId="0" fontId="18" fillId="12" borderId="74" xfId="4" applyFont="1" applyFill="1" applyBorder="1" applyAlignment="1">
      <alignment vertical="top" wrapText="1"/>
    </xf>
    <xf numFmtId="0" fontId="18" fillId="12" borderId="71" xfId="4" applyFont="1" applyFill="1" applyBorder="1" applyAlignment="1">
      <alignment vertical="top" wrapText="1"/>
    </xf>
    <xf numFmtId="0" fontId="257" fillId="12" borderId="13" xfId="4" applyFont="1" applyFill="1" applyBorder="1" applyAlignment="1">
      <alignment vertical="top" wrapText="1"/>
    </xf>
    <xf numFmtId="0" fontId="39" fillId="12" borderId="0" xfId="4" applyFont="1" applyFill="1" applyBorder="1" applyAlignment="1">
      <alignment vertical="top" wrapText="1"/>
    </xf>
    <xf numFmtId="0" fontId="39" fillId="12" borderId="0" xfId="4" applyFont="1" applyFill="1" applyBorder="1" applyAlignment="1">
      <alignment vertical="top"/>
    </xf>
    <xf numFmtId="0" fontId="18" fillId="0" borderId="65" xfId="4" applyFont="1" applyFill="1" applyBorder="1" applyAlignment="1">
      <alignment wrapText="1"/>
    </xf>
    <xf numFmtId="0" fontId="18" fillId="12" borderId="0" xfId="4" applyFont="1" applyFill="1" applyBorder="1"/>
    <xf numFmtId="0" fontId="19" fillId="12" borderId="0" xfId="4" applyFont="1" applyFill="1" applyBorder="1" applyAlignment="1">
      <alignment vertical="top" wrapText="1"/>
    </xf>
    <xf numFmtId="0" fontId="256" fillId="12" borderId="0" xfId="4" applyFont="1" applyFill="1" applyBorder="1" applyAlignment="1">
      <alignment vertical="top" wrapText="1"/>
    </xf>
    <xf numFmtId="0" fontId="19" fillId="12" borderId="0" xfId="4" applyFont="1" applyFill="1" applyBorder="1" applyAlignment="1">
      <alignment vertical="top"/>
    </xf>
    <xf numFmtId="0" fontId="19" fillId="0" borderId="87" xfId="0" applyFont="1" applyBorder="1"/>
    <xf numFmtId="0" fontId="19" fillId="0" borderId="6" xfId="0" applyFont="1" applyBorder="1"/>
    <xf numFmtId="0" fontId="19" fillId="0" borderId="6" xfId="0" quotePrefix="1" applyFont="1" applyFill="1" applyBorder="1"/>
    <xf numFmtId="0" fontId="19" fillId="0" borderId="88" xfId="0" applyFont="1" applyFill="1" applyBorder="1"/>
    <xf numFmtId="0" fontId="19" fillId="0" borderId="89" xfId="0" applyFont="1" applyBorder="1"/>
    <xf numFmtId="0" fontId="19" fillId="0" borderId="0" xfId="0" quotePrefix="1" applyFont="1" applyFill="1" applyBorder="1"/>
    <xf numFmtId="0" fontId="19" fillId="0" borderId="90" xfId="0" applyFont="1" applyFill="1" applyBorder="1"/>
    <xf numFmtId="0" fontId="18" fillId="0" borderId="90" xfId="0" applyFont="1" applyBorder="1" applyAlignment="1">
      <alignment horizontal="left" indent="3"/>
    </xf>
    <xf numFmtId="0" fontId="19" fillId="0" borderId="91" xfId="0" applyFont="1" applyBorder="1"/>
    <xf numFmtId="0" fontId="19" fillId="0" borderId="92" xfId="0" applyFont="1" applyBorder="1"/>
    <xf numFmtId="0" fontId="19" fillId="0" borderId="92" xfId="0" quotePrefix="1" applyFont="1" applyFill="1" applyBorder="1"/>
    <xf numFmtId="0" fontId="19" fillId="0" borderId="93" xfId="0" applyFont="1" applyFill="1" applyBorder="1"/>
    <xf numFmtId="0" fontId="19" fillId="0" borderId="88" xfId="0" applyFont="1" applyBorder="1"/>
    <xf numFmtId="0" fontId="19" fillId="0" borderId="13" xfId="0" applyFont="1" applyBorder="1"/>
    <xf numFmtId="0" fontId="19" fillId="0" borderId="90" xfId="0" applyFont="1" applyBorder="1"/>
    <xf numFmtId="0" fontId="19" fillId="5" borderId="13" xfId="0" applyFont="1" applyFill="1" applyBorder="1"/>
    <xf numFmtId="0" fontId="19" fillId="4" borderId="13" xfId="0" applyFont="1" applyFill="1" applyBorder="1"/>
    <xf numFmtId="0" fontId="19" fillId="123" borderId="13" xfId="0" applyFont="1" applyFill="1" applyBorder="1"/>
    <xf numFmtId="169" fontId="19" fillId="124" borderId="13" xfId="0" applyNumberFormat="1" applyFont="1" applyFill="1" applyBorder="1"/>
    <xf numFmtId="0" fontId="19" fillId="3" borderId="13" xfId="0" applyFont="1" applyFill="1" applyBorder="1"/>
    <xf numFmtId="0" fontId="19" fillId="2" borderId="13" xfId="0" applyFont="1" applyFill="1" applyBorder="1"/>
    <xf numFmtId="3" fontId="19" fillId="0" borderId="92" xfId="0" applyNumberFormat="1" applyFont="1" applyFill="1" applyBorder="1"/>
    <xf numFmtId="0" fontId="19" fillId="0" borderId="93" xfId="0" applyFont="1" applyBorder="1"/>
    <xf numFmtId="3" fontId="19" fillId="0" borderId="0" xfId="0" applyNumberFormat="1" applyFont="1" applyFill="1" applyBorder="1"/>
    <xf numFmtId="3" fontId="19" fillId="0" borderId="6" xfId="0" applyNumberFormat="1" applyFont="1" applyFill="1" applyBorder="1"/>
    <xf numFmtId="0" fontId="8" fillId="0" borderId="6" xfId="0" applyFont="1" applyBorder="1"/>
    <xf numFmtId="0" fontId="8" fillId="0" borderId="88" xfId="0" applyFont="1" applyBorder="1"/>
    <xf numFmtId="0" fontId="8" fillId="0" borderId="0" xfId="0" applyFont="1" applyBorder="1"/>
    <xf numFmtId="0" fontId="2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0" xfId="0" applyFont="1" applyBorder="1"/>
    <xf numFmtId="0" fontId="8" fillId="0" borderId="0" xfId="0" applyFont="1" applyBorder="1" applyAlignment="1">
      <alignment horizontal="center"/>
    </xf>
    <xf numFmtId="0" fontId="18" fillId="0" borderId="0" xfId="0" applyFont="1"/>
    <xf numFmtId="0" fontId="19" fillId="12" borderId="0" xfId="0" applyFont="1" applyFill="1" applyAlignment="1" applyProtection="1"/>
    <xf numFmtId="334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3" fillId="12" borderId="0" xfId="0" applyNumberFormat="1" applyFont="1" applyFill="1" applyBorder="1" applyAlignment="1">
      <alignment vertical="center"/>
    </xf>
    <xf numFmtId="0" fontId="18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8" fillId="0" borderId="13" xfId="0" applyFont="1" applyBorder="1" applyAlignment="1" applyProtection="1">
      <alignment horizontal="centerContinuous"/>
    </xf>
    <xf numFmtId="0" fontId="18" fillId="0" borderId="13" xfId="0" applyFont="1" applyBorder="1" applyAlignment="1" applyProtection="1">
      <alignment horizontal="center"/>
    </xf>
    <xf numFmtId="0" fontId="264" fillId="0" borderId="0" xfId="48782" applyFill="1" applyBorder="1" applyAlignment="1" applyProtection="1">
      <alignment vertical="center" wrapText="1"/>
    </xf>
    <xf numFmtId="0" fontId="264" fillId="0" borderId="0" xfId="48782" applyFill="1" applyBorder="1" applyAlignment="1">
      <alignment vertical="center"/>
    </xf>
    <xf numFmtId="0" fontId="7" fillId="0" borderId="0" xfId="0" applyFont="1" applyBorder="1"/>
    <xf numFmtId="169" fontId="7" fillId="7" borderId="85" xfId="0" applyNumberFormat="1" applyFont="1" applyFill="1" applyBorder="1" applyAlignment="1">
      <alignment horizontal="center"/>
    </xf>
    <xf numFmtId="169" fontId="18" fillId="3" borderId="85" xfId="0" applyNumberFormat="1" applyFont="1" applyFill="1" applyBorder="1" applyAlignment="1"/>
    <xf numFmtId="0" fontId="7" fillId="0" borderId="0" xfId="0" applyFont="1"/>
    <xf numFmtId="0" fontId="7" fillId="0" borderId="0" xfId="0" applyFont="1" applyFill="1" applyBorder="1"/>
    <xf numFmtId="169" fontId="7" fillId="5" borderId="84" xfId="0" applyNumberFormat="1" applyFont="1" applyFill="1" applyBorder="1" applyAlignment="1"/>
    <xf numFmtId="169" fontId="7" fillId="5" borderId="64" xfId="0" applyNumberFormat="1" applyFont="1" applyFill="1" applyBorder="1" applyAlignment="1"/>
    <xf numFmtId="169" fontId="7" fillId="5" borderId="82" xfId="0" applyNumberFormat="1" applyFont="1" applyFill="1" applyBorder="1" applyAlignment="1"/>
    <xf numFmtId="169" fontId="7" fillId="5" borderId="0" xfId="0" applyNumberFormat="1" applyFont="1" applyFill="1" applyBorder="1" applyAlignment="1"/>
    <xf numFmtId="169" fontId="7" fillId="5" borderId="4" xfId="0" applyNumberFormat="1" applyFont="1" applyFill="1" applyBorder="1" applyAlignment="1"/>
    <xf numFmtId="169" fontId="7" fillId="5" borderId="15" xfId="0" applyNumberFormat="1" applyFont="1" applyFill="1" applyBorder="1" applyAlignment="1"/>
    <xf numFmtId="169" fontId="7" fillId="5" borderId="62" xfId="0" applyNumberFormat="1" applyFont="1" applyFill="1" applyBorder="1" applyAlignment="1"/>
    <xf numFmtId="165" fontId="7" fillId="0" borderId="0" xfId="0" applyNumberFormat="1" applyFont="1" applyFill="1" applyAlignment="1">
      <alignment vertical="center"/>
    </xf>
    <xf numFmtId="332" fontId="7" fillId="0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169" fontId="7" fillId="5" borderId="1" xfId="0" applyNumberFormat="1" applyFont="1" applyFill="1" applyBorder="1" applyAlignment="1"/>
    <xf numFmtId="41" fontId="7" fillId="7" borderId="0" xfId="0" applyNumberFormat="1" applyFont="1" applyFill="1" applyBorder="1" applyAlignment="1">
      <alignment horizontal="center"/>
    </xf>
    <xf numFmtId="169" fontId="7" fillId="0" borderId="0" xfId="0" applyNumberFormat="1" applyFont="1"/>
    <xf numFmtId="169" fontId="7" fillId="0" borderId="0" xfId="0" applyNumberFormat="1" applyFont="1" applyFill="1" applyBorder="1" applyAlignment="1"/>
    <xf numFmtId="169" fontId="7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18" fillId="0" borderId="13" xfId="0" applyFont="1" applyBorder="1" applyAlignment="1" applyProtection="1">
      <alignment horizontal="centerContinuous" wrapText="1"/>
    </xf>
    <xf numFmtId="0" fontId="5" fillId="0" borderId="0" xfId="0" applyFont="1" applyBorder="1"/>
    <xf numFmtId="0" fontId="9" fillId="5" borderId="63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8" fontId="23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19" fillId="0" borderId="82" xfId="4" applyNumberFormat="1" applyFont="1" applyFill="1" applyBorder="1" applyAlignment="1">
      <alignment vertical="top" wrapText="1"/>
    </xf>
    <xf numFmtId="0" fontId="19" fillId="0" borderId="69" xfId="4" applyFont="1" applyFill="1" applyBorder="1" applyAlignment="1">
      <alignment wrapText="1"/>
    </xf>
    <xf numFmtId="1" fontId="19" fillId="0" borderId="70" xfId="4" applyNumberFormat="1" applyFont="1" applyFill="1" applyBorder="1" applyAlignment="1">
      <alignment vertical="top" wrapText="1"/>
    </xf>
    <xf numFmtId="164" fontId="19" fillId="0" borderId="82" xfId="1935" applyNumberFormat="1" applyFont="1" applyFill="1" applyBorder="1" applyAlignment="1">
      <alignment vertical="top"/>
    </xf>
    <xf numFmtId="1" fontId="19" fillId="0" borderId="82" xfId="4" applyNumberFormat="1" applyFont="1" applyFill="1" applyBorder="1" applyAlignment="1">
      <alignment vertical="top" wrapText="1"/>
    </xf>
    <xf numFmtId="1" fontId="19" fillId="0" borderId="69" xfId="4" applyNumberFormat="1" applyFont="1" applyFill="1" applyBorder="1" applyAlignment="1">
      <alignment vertical="top" wrapText="1"/>
    </xf>
    <xf numFmtId="169" fontId="10" fillId="7" borderId="13" xfId="0" applyNumberFormat="1" applyFont="1" applyFill="1" applyBorder="1" applyAlignment="1">
      <alignment horizontal="center"/>
    </xf>
    <xf numFmtId="0" fontId="18" fillId="0" borderId="13" xfId="0" applyFont="1" applyBorder="1" applyAlignment="1" applyProtection="1">
      <alignment horizontal="center" wrapText="1"/>
    </xf>
    <xf numFmtId="14" fontId="4" fillId="7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/>
    <xf numFmtId="169" fontId="7" fillId="5" borderId="83" xfId="0" applyNumberFormat="1" applyFont="1" applyFill="1" applyBorder="1" applyAlignment="1"/>
    <xf numFmtId="169" fontId="7" fillId="5" borderId="3" xfId="0" applyNumberFormat="1" applyFont="1" applyFill="1" applyBorder="1" applyAlignment="1"/>
    <xf numFmtId="169" fontId="7" fillId="5" borderId="63" xfId="0" applyNumberFormat="1" applyFont="1" applyFill="1" applyBorder="1" applyAlignment="1"/>
    <xf numFmtId="1" fontId="24" fillId="12" borderId="0" xfId="0" applyNumberFormat="1" applyFont="1" applyFill="1" applyAlignment="1">
      <alignment horizontal="left"/>
    </xf>
    <xf numFmtId="0" fontId="0" fillId="0" borderId="0" xfId="0"/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/>
    <xf numFmtId="41" fontId="23" fillId="6" borderId="13" xfId="0" applyNumberFormat="1" applyFont="1" applyFill="1" applyBorder="1"/>
    <xf numFmtId="0" fontId="19" fillId="0" borderId="0" xfId="0" applyFont="1" applyFill="1"/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</xf>
    <xf numFmtId="168" fontId="19" fillId="0" borderId="0" xfId="0" applyNumberFormat="1" applyFont="1" applyFill="1"/>
    <xf numFmtId="0" fontId="23" fillId="0" borderId="0" xfId="0" applyFont="1" applyFill="1" applyBorder="1" applyAlignment="1"/>
    <xf numFmtId="0" fontId="18" fillId="0" borderId="0" xfId="0" applyFont="1" applyFill="1"/>
    <xf numFmtId="0" fontId="3" fillId="0" borderId="0" xfId="0" applyFont="1" applyBorder="1"/>
    <xf numFmtId="0" fontId="3" fillId="0" borderId="0" xfId="0" applyFont="1"/>
    <xf numFmtId="164" fontId="24" fillId="0" borderId="0" xfId="0" applyNumberFormat="1" applyFont="1" applyFill="1"/>
    <xf numFmtId="0" fontId="3" fillId="0" borderId="0" xfId="0" applyNumberFormat="1" applyFont="1" applyFill="1" applyBorder="1" applyAlignment="1">
      <alignment horizontal="center"/>
    </xf>
    <xf numFmtId="41" fontId="3" fillId="7" borderId="13" xfId="0" applyNumberFormat="1" applyFont="1" applyFill="1" applyBorder="1" applyAlignment="1">
      <alignment horizontal="center"/>
    </xf>
    <xf numFmtId="41" fontId="3" fillId="7" borderId="8" xfId="0" applyNumberFormat="1" applyFont="1" applyFill="1" applyBorder="1" applyAlignment="1">
      <alignment horizontal="center"/>
    </xf>
    <xf numFmtId="0" fontId="2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center" wrapText="1"/>
    </xf>
    <xf numFmtId="164" fontId="24" fillId="0" borderId="0" xfId="0" applyNumberFormat="1" applyFont="1" applyFill="1" applyBorder="1"/>
    <xf numFmtId="169" fontId="3" fillId="7" borderId="85" xfId="0" applyNumberFormat="1" applyFont="1" applyFill="1" applyBorder="1" applyAlignment="1">
      <alignment horizontal="center"/>
    </xf>
    <xf numFmtId="169" fontId="3" fillId="7" borderId="13" xfId="0" applyNumberFormat="1" applyFont="1" applyFill="1" applyBorder="1" applyAlignment="1">
      <alignment horizontal="center"/>
    </xf>
    <xf numFmtId="169" fontId="19" fillId="0" borderId="0" xfId="0" applyNumberFormat="1" applyFont="1" applyFill="1"/>
    <xf numFmtId="169" fontId="3" fillId="5" borderId="84" xfId="0" applyNumberFormat="1" applyFont="1" applyFill="1" applyBorder="1" applyAlignment="1"/>
    <xf numFmtId="169" fontId="3" fillId="5" borderId="64" xfId="0" applyNumberFormat="1" applyFont="1" applyFill="1" applyBorder="1" applyAlignment="1"/>
    <xf numFmtId="169" fontId="3" fillId="5" borderId="0" xfId="0" applyNumberFormat="1" applyFont="1" applyFill="1" applyBorder="1" applyAlignment="1"/>
    <xf numFmtId="169" fontId="3" fillId="5" borderId="4" xfId="0" applyNumberFormat="1" applyFont="1" applyFill="1" applyBorder="1" applyAlignment="1"/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3" fillId="5" borderId="15" xfId="0" applyNumberFormat="1" applyFont="1" applyFill="1" applyBorder="1" applyAlignment="1"/>
    <xf numFmtId="169" fontId="3" fillId="5" borderId="62" xfId="0" applyNumberFormat="1" applyFont="1" applyFill="1" applyBorder="1" applyAlignment="1"/>
    <xf numFmtId="169" fontId="3" fillId="5" borderId="8" xfId="0" applyNumberFormat="1" applyFont="1" applyFill="1" applyBorder="1" applyAlignment="1"/>
    <xf numFmtId="169" fontId="3" fillId="5" borderId="63" xfId="0" applyNumberFormat="1" applyFont="1" applyFill="1" applyBorder="1" applyAlignment="1"/>
    <xf numFmtId="169" fontId="3" fillId="5" borderId="3" xfId="0" applyNumberFormat="1" applyFont="1" applyFill="1" applyBorder="1" applyAlignment="1"/>
    <xf numFmtId="169" fontId="3" fillId="5" borderId="83" xfId="0" applyNumberFormat="1" applyFont="1" applyFill="1" applyBorder="1" applyAlignment="1"/>
    <xf numFmtId="169" fontId="3" fillId="5" borderId="82" xfId="0" applyNumberFormat="1" applyFont="1" applyFill="1" applyBorder="1" applyAlignment="1"/>
    <xf numFmtId="43" fontId="10" fillId="7" borderId="54" xfId="0" applyNumberFormat="1" applyFont="1" applyFill="1" applyBorder="1" applyAlignment="1">
      <alignment horizontal="center"/>
    </xf>
    <xf numFmtId="43" fontId="10" fillId="7" borderId="13" xfId="0" applyNumberFormat="1" applyFont="1" applyFill="1" applyBorder="1" applyAlignment="1">
      <alignment horizontal="center"/>
    </xf>
    <xf numFmtId="43" fontId="23" fillId="6" borderId="13" xfId="0" applyNumberFormat="1" applyFont="1" applyFill="1" applyBorder="1"/>
    <xf numFmtId="43" fontId="19" fillId="13" borderId="13" xfId="0" applyNumberFormat="1" applyFont="1" applyFill="1" applyBorder="1"/>
    <xf numFmtId="43" fontId="19" fillId="13" borderId="85" xfId="0" applyNumberFormat="1" applyFont="1" applyFill="1" applyBorder="1"/>
    <xf numFmtId="43" fontId="23" fillId="6" borderId="85" xfId="0" applyNumberFormat="1" applyFont="1" applyFill="1" applyBorder="1"/>
    <xf numFmtId="0" fontId="18" fillId="0" borderId="90" xfId="48787" applyFont="1" applyBorder="1" applyAlignment="1">
      <alignment horizontal="left" indent="3"/>
    </xf>
    <xf numFmtId="0" fontId="3" fillId="0" borderId="0" xfId="2967" applyFont="1" applyBorder="1"/>
    <xf numFmtId="0" fontId="3" fillId="0" borderId="90" xfId="2967" applyFont="1" applyBorder="1"/>
    <xf numFmtId="0" fontId="19" fillId="0" borderId="0" xfId="48787" applyFont="1" applyBorder="1"/>
    <xf numFmtId="0" fontId="0" fillId="0" borderId="0" xfId="2967" applyFont="1" applyBorder="1" applyAlignment="1">
      <alignment horizontal="right"/>
    </xf>
    <xf numFmtId="0" fontId="22" fillId="0" borderId="0" xfId="2967" applyFont="1" applyBorder="1" applyAlignment="1">
      <alignment horizontal="center"/>
    </xf>
    <xf numFmtId="14" fontId="3" fillId="7" borderId="13" xfId="0" applyNumberFormat="1" applyFont="1" applyFill="1" applyBorder="1" applyAlignment="1">
      <alignment horizontal="center"/>
    </xf>
    <xf numFmtId="41" fontId="3" fillId="7" borderId="13" xfId="0" applyNumberFormat="1" applyFont="1" applyFill="1" applyBorder="1" applyAlignment="1">
      <alignment horizontal="center" wrapText="1"/>
    </xf>
    <xf numFmtId="14" fontId="2" fillId="7" borderId="13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0" fontId="24" fillId="12" borderId="0" xfId="48790" applyFont="1" applyFill="1"/>
    <xf numFmtId="0" fontId="19" fillId="12" borderId="0" xfId="48790" applyFont="1" applyFill="1"/>
    <xf numFmtId="0" fontId="19" fillId="12" borderId="0" xfId="48790" applyFont="1" applyFill="1" applyBorder="1"/>
    <xf numFmtId="0" fontId="18" fillId="12" borderId="0" xfId="48790" applyFont="1" applyFill="1" applyBorder="1" applyAlignment="1" applyProtection="1">
      <alignment horizontal="left"/>
    </xf>
    <xf numFmtId="168" fontId="19" fillId="12" borderId="0" xfId="48790" applyNumberFormat="1" applyFont="1" applyFill="1"/>
    <xf numFmtId="0" fontId="23" fillId="12" borderId="0" xfId="48790" applyFont="1" applyFill="1" applyBorder="1" applyAlignment="1"/>
    <xf numFmtId="164" fontId="24" fillId="12" borderId="0" xfId="48790" applyNumberFormat="1" applyFont="1" applyFill="1" applyAlignment="1">
      <alignment horizontal="left"/>
    </xf>
    <xf numFmtId="0" fontId="18" fillId="12" borderId="0" xfId="48790" applyFont="1" applyFill="1"/>
    <xf numFmtId="1" fontId="24" fillId="12" borderId="0" xfId="48790" applyNumberFormat="1" applyFont="1" applyFill="1" applyAlignment="1">
      <alignment horizontal="left"/>
    </xf>
    <xf numFmtId="0" fontId="19" fillId="12" borderId="9" xfId="48790" applyFont="1" applyFill="1" applyBorder="1" applyAlignment="1">
      <alignment horizontal="centerContinuous"/>
    </xf>
    <xf numFmtId="0" fontId="19" fillId="12" borderId="0" xfId="48790" applyFont="1" applyFill="1" applyBorder="1" applyAlignment="1">
      <alignment horizontal="centerContinuous"/>
    </xf>
    <xf numFmtId="0" fontId="19" fillId="12" borderId="10" xfId="48790" applyFont="1" applyFill="1" applyBorder="1" applyAlignment="1">
      <alignment horizontal="centerContinuous"/>
    </xf>
    <xf numFmtId="0" fontId="19" fillId="12" borderId="0" xfId="48790" applyFont="1" applyFill="1" applyAlignment="1">
      <alignment horizontal="centerContinuous"/>
    </xf>
    <xf numFmtId="164" fontId="24" fillId="12" borderId="0" xfId="48790" applyNumberFormat="1" applyFont="1" applyFill="1"/>
    <xf numFmtId="0" fontId="19" fillId="12" borderId="9" xfId="48790" applyFont="1" applyFill="1" applyBorder="1"/>
    <xf numFmtId="0" fontId="19" fillId="12" borderId="10" xfId="48790" applyFont="1" applyFill="1" applyBorder="1"/>
    <xf numFmtId="0" fontId="18" fillId="12" borderId="0" xfId="48790" applyFont="1" applyFill="1" applyBorder="1"/>
    <xf numFmtId="0" fontId="18" fillId="12" borderId="0" xfId="48790" applyFont="1" applyFill="1" applyBorder="1" applyAlignment="1" applyProtection="1">
      <alignment horizontal="left" wrapText="1"/>
    </xf>
    <xf numFmtId="0" fontId="19" fillId="12" borderId="0" xfId="48790" applyFont="1" applyFill="1" applyAlignment="1">
      <alignment horizontal="center"/>
    </xf>
    <xf numFmtId="0" fontId="19" fillId="12" borderId="9" xfId="48790" applyFont="1" applyFill="1" applyBorder="1" applyAlignment="1">
      <alignment horizontal="center"/>
    </xf>
    <xf numFmtId="0" fontId="19" fillId="12" borderId="0" xfId="48790" applyFont="1" applyFill="1" applyBorder="1" applyAlignment="1">
      <alignment horizontal="center"/>
    </xf>
    <xf numFmtId="0" fontId="19" fillId="12" borderId="10" xfId="48790" applyFont="1" applyFill="1" applyBorder="1" applyAlignment="1">
      <alignment horizontal="center"/>
    </xf>
    <xf numFmtId="0" fontId="19" fillId="0" borderId="0" xfId="48790" applyFont="1" applyFill="1"/>
    <xf numFmtId="0" fontId="18" fillId="0" borderId="0" xfId="48790" applyFont="1" applyFill="1"/>
    <xf numFmtId="164" fontId="24" fillId="0" borderId="0" xfId="48790" applyNumberFormat="1" applyFont="1" applyFill="1"/>
    <xf numFmtId="0" fontId="19" fillId="0" borderId="0" xfId="48790" applyFont="1" applyFill="1" applyBorder="1"/>
    <xf numFmtId="0" fontId="18" fillId="0" borderId="0" xfId="48790" applyFont="1" applyFill="1" applyBorder="1" applyAlignment="1" applyProtection="1">
      <alignment horizontal="left"/>
    </xf>
    <xf numFmtId="168" fontId="19" fillId="0" borderId="0" xfId="48790" applyNumberFormat="1" applyFont="1" applyFill="1"/>
    <xf numFmtId="0" fontId="23" fillId="0" borderId="0" xfId="48790" applyFont="1" applyFill="1" applyBorder="1" applyAlignment="1"/>
    <xf numFmtId="0" fontId="2" fillId="0" borderId="0" xfId="48790" applyFont="1"/>
    <xf numFmtId="0" fontId="22" fillId="0" borderId="0" xfId="48790" applyFont="1"/>
    <xf numFmtId="0" fontId="2" fillId="0" borderId="0" xfId="48790" applyFont="1" applyFill="1"/>
    <xf numFmtId="169" fontId="2" fillId="0" borderId="0" xfId="48790" applyNumberFormat="1" applyFont="1"/>
    <xf numFmtId="0" fontId="2" fillId="2" borderId="0" xfId="48790" applyFont="1" applyFill="1"/>
    <xf numFmtId="0" fontId="2" fillId="5" borderId="83" xfId="48790" applyFont="1" applyFill="1" applyBorder="1" applyAlignment="1"/>
    <xf numFmtId="0" fontId="2" fillId="5" borderId="84" xfId="48790" applyFont="1" applyFill="1" applyBorder="1" applyAlignment="1"/>
    <xf numFmtId="0" fontId="2" fillId="5" borderId="64" xfId="48790" applyFont="1" applyFill="1" applyBorder="1" applyAlignment="1"/>
    <xf numFmtId="169" fontId="2" fillId="7" borderId="85" xfId="48790" applyNumberFormat="1" applyFont="1" applyFill="1" applyBorder="1" applyAlignment="1">
      <alignment horizontal="center"/>
    </xf>
    <xf numFmtId="169" fontId="23" fillId="6" borderId="13" xfId="48790" applyNumberFormat="1" applyFont="1" applyFill="1" applyBorder="1"/>
    <xf numFmtId="0" fontId="2" fillId="0" borderId="0" xfId="48790" applyNumberFormat="1" applyFont="1" applyFill="1" applyBorder="1" applyAlignment="1">
      <alignment horizontal="center"/>
    </xf>
    <xf numFmtId="0" fontId="2" fillId="2" borderId="0" xfId="48790" applyFont="1" applyFill="1" applyBorder="1"/>
    <xf numFmtId="0" fontId="19" fillId="2" borderId="0" xfId="48790" applyFont="1" applyFill="1" applyBorder="1" applyAlignment="1" applyProtection="1">
      <alignment horizontal="left" vertical="center"/>
    </xf>
    <xf numFmtId="0" fontId="2" fillId="5" borderId="3" xfId="48790" applyFont="1" applyFill="1" applyBorder="1" applyAlignment="1"/>
    <xf numFmtId="0" fontId="2" fillId="5" borderId="0" xfId="48790" applyFont="1" applyFill="1" applyBorder="1" applyAlignment="1"/>
    <xf numFmtId="0" fontId="2" fillId="5" borderId="4" xfId="48790" applyFont="1" applyFill="1" applyBorder="1" applyAlignment="1"/>
    <xf numFmtId="168" fontId="18" fillId="2" borderId="0" xfId="48790" applyNumberFormat="1" applyFont="1" applyFill="1" applyBorder="1" applyAlignment="1" applyProtection="1">
      <alignment vertical="center" wrapText="1"/>
    </xf>
    <xf numFmtId="0" fontId="18" fillId="0" borderId="0" xfId="48790" applyFont="1" applyBorder="1"/>
    <xf numFmtId="0" fontId="18" fillId="0" borderId="0" xfId="48790" applyFont="1" applyFill="1" applyBorder="1"/>
    <xf numFmtId="0" fontId="19" fillId="0" borderId="0" xfId="48790" applyFont="1" applyFill="1" applyBorder="1" applyAlignment="1" applyProtection="1">
      <alignment horizontal="left" vertical="center"/>
    </xf>
    <xf numFmtId="0" fontId="2" fillId="0" borderId="0" xfId="48790" applyFont="1" applyFill="1" applyBorder="1"/>
    <xf numFmtId="0" fontId="2" fillId="5" borderId="63" xfId="48790" applyFont="1" applyFill="1" applyBorder="1" applyAlignment="1"/>
    <xf numFmtId="0" fontId="2" fillId="5" borderId="15" xfId="48790" applyFont="1" applyFill="1" applyBorder="1" applyAlignment="1"/>
    <xf numFmtId="0" fontId="2" fillId="5" borderId="62" xfId="48790" applyFont="1" applyFill="1" applyBorder="1" applyAlignment="1"/>
    <xf numFmtId="169" fontId="18" fillId="3" borderId="85" xfId="48790" applyNumberFormat="1" applyFont="1" applyFill="1" applyBorder="1" applyAlignment="1"/>
    <xf numFmtId="335" fontId="2" fillId="7" borderId="85" xfId="48790" applyNumberFormat="1" applyFont="1" applyFill="1" applyBorder="1" applyAlignment="1">
      <alignment horizontal="center"/>
    </xf>
    <xf numFmtId="0" fontId="22" fillId="0" borderId="0" xfId="48790" quotePrefix="1" applyFont="1" applyBorder="1"/>
    <xf numFmtId="0" fontId="22" fillId="0" borderId="0" xfId="48790" quotePrefix="1" applyFont="1" applyFill="1" applyBorder="1"/>
    <xf numFmtId="0" fontId="2" fillId="0" borderId="0" xfId="48790" applyFont="1" applyBorder="1"/>
    <xf numFmtId="43" fontId="2" fillId="7" borderId="13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/>
    <xf numFmtId="336" fontId="9" fillId="0" borderId="0" xfId="0" applyNumberFormat="1" applyFont="1"/>
    <xf numFmtId="170" fontId="10" fillId="0" borderId="0" xfId="48792" applyNumberFormat="1" applyFont="1" applyBorder="1"/>
    <xf numFmtId="0" fontId="24" fillId="12" borderId="0" xfId="8568" applyFont="1" applyFill="1"/>
    <xf numFmtId="164" fontId="24" fillId="12" borderId="0" xfId="8568" applyNumberFormat="1" applyFont="1" applyFill="1" applyAlignment="1">
      <alignment horizontal="left"/>
    </xf>
    <xf numFmtId="1" fontId="24" fillId="12" borderId="0" xfId="8568" applyNumberFormat="1" applyFont="1" applyFill="1" applyAlignment="1">
      <alignment horizontal="left"/>
    </xf>
    <xf numFmtId="0" fontId="18" fillId="12" borderId="86" xfId="4" applyFont="1" applyFill="1" applyBorder="1" applyAlignment="1">
      <alignment vertical="top" wrapText="1"/>
    </xf>
    <xf numFmtId="0" fontId="18" fillId="12" borderId="85" xfId="4" applyFont="1" applyFill="1" applyBorder="1" applyAlignment="1">
      <alignment vertical="top" wrapText="1"/>
    </xf>
    <xf numFmtId="0" fontId="2" fillId="0" borderId="72" xfId="8568" applyFont="1" applyFill="1" applyBorder="1" applyAlignment="1">
      <alignment vertical="center"/>
    </xf>
    <xf numFmtId="169" fontId="2" fillId="7" borderId="85" xfId="48793" applyNumberFormat="1" applyFont="1" applyFill="1" applyBorder="1" applyAlignment="1">
      <alignment horizontal="right"/>
    </xf>
    <xf numFmtId="1" fontId="19" fillId="2" borderId="85" xfId="4" applyNumberFormat="1" applyFont="1" applyFill="1" applyBorder="1" applyAlignment="1">
      <alignment vertical="top" wrapText="1"/>
    </xf>
    <xf numFmtId="1" fontId="19" fillId="2" borderId="86" xfId="4" applyNumberFormat="1" applyFont="1" applyFill="1" applyBorder="1" applyAlignment="1">
      <alignment vertical="top" wrapText="1"/>
    </xf>
    <xf numFmtId="0" fontId="2" fillId="0" borderId="72" xfId="8568" applyFont="1" applyBorder="1"/>
    <xf numFmtId="169" fontId="2" fillId="7" borderId="85" xfId="48793" applyNumberFormat="1" applyFont="1" applyFill="1" applyBorder="1" applyAlignment="1">
      <alignment horizontal="right" vertical="top"/>
    </xf>
    <xf numFmtId="164" fontId="19" fillId="2" borderId="86" xfId="4" applyNumberFormat="1" applyFont="1" applyFill="1" applyBorder="1" applyAlignment="1">
      <alignment vertical="top" wrapText="1"/>
    </xf>
    <xf numFmtId="169" fontId="2" fillId="7" borderId="85" xfId="48793" applyNumberFormat="1" applyFont="1" applyFill="1" applyBorder="1" applyAlignment="1">
      <alignment horizontal="right" vertical="top" wrapText="1"/>
    </xf>
    <xf numFmtId="164" fontId="19" fillId="2" borderId="85" xfId="1935" applyNumberFormat="1" applyFont="1" applyFill="1" applyBorder="1" applyAlignment="1">
      <alignment vertical="top"/>
    </xf>
    <xf numFmtId="0" fontId="19" fillId="11" borderId="72" xfId="4" applyFont="1" applyFill="1" applyBorder="1" applyAlignment="1">
      <alignment vertical="top"/>
    </xf>
    <xf numFmtId="49" fontId="19" fillId="2" borderId="13" xfId="4" applyNumberFormat="1" applyFont="1" applyFill="1" applyBorder="1" applyAlignment="1">
      <alignment vertical="top"/>
    </xf>
    <xf numFmtId="1" fontId="19" fillId="2" borderId="82" xfId="4" applyNumberFormat="1" applyFont="1" applyFill="1" applyBorder="1" applyAlignment="1">
      <alignment vertical="top" wrapText="1"/>
    </xf>
    <xf numFmtId="164" fontId="19" fillId="2" borderId="82" xfId="4" applyNumberFormat="1" applyFont="1" applyFill="1" applyBorder="1" applyAlignment="1">
      <alignment vertical="top" wrapText="1"/>
    </xf>
    <xf numFmtId="0" fontId="39" fillId="0" borderId="0" xfId="4" applyFont="1" applyFill="1" applyBorder="1" applyAlignment="1">
      <alignment vertical="top"/>
    </xf>
    <xf numFmtId="49" fontId="19" fillId="2" borderId="82" xfId="4" applyNumberFormat="1" applyFont="1" applyFill="1" applyBorder="1" applyAlignment="1">
      <alignment vertical="top" wrapText="1"/>
    </xf>
    <xf numFmtId="164" fontId="19" fillId="2" borderId="82" xfId="1935" applyNumberFormat="1" applyFont="1" applyFill="1" applyBorder="1" applyAlignment="1">
      <alignment vertical="top" wrapText="1"/>
    </xf>
    <xf numFmtId="164" fontId="19" fillId="0" borderId="82" xfId="1935" applyNumberFormat="1" applyFont="1" applyFill="1" applyBorder="1" applyAlignment="1">
      <alignment vertical="top" wrapText="1"/>
    </xf>
    <xf numFmtId="0" fontId="2" fillId="5" borderId="86" xfId="8568" applyFont="1" applyFill="1" applyBorder="1" applyAlignment="1"/>
    <xf numFmtId="0" fontId="2" fillId="5" borderId="13" xfId="8568" applyFont="1" applyFill="1" applyBorder="1" applyAlignment="1"/>
    <xf numFmtId="169" fontId="18" fillId="3" borderId="66" xfId="48793" applyNumberFormat="1" applyFont="1" applyFill="1" applyBorder="1" applyAlignment="1"/>
    <xf numFmtId="169" fontId="18" fillId="3" borderId="39" xfId="48793" applyNumberFormat="1" applyFont="1" applyFill="1" applyBorder="1" applyAlignment="1"/>
    <xf numFmtId="169" fontId="18" fillId="3" borderId="65" xfId="48793" applyNumberFormat="1" applyFont="1" applyFill="1" applyBorder="1" applyAlignment="1"/>
    <xf numFmtId="169" fontId="18" fillId="3" borderId="77" xfId="48793" applyNumberFormat="1" applyFont="1" applyFill="1" applyBorder="1" applyAlignment="1"/>
    <xf numFmtId="0" fontId="2" fillId="5" borderId="94" xfId="8568" applyFont="1" applyFill="1" applyBorder="1" applyAlignment="1"/>
    <xf numFmtId="0" fontId="2" fillId="0" borderId="0" xfId="0" applyFont="1"/>
    <xf numFmtId="169" fontId="2" fillId="0" borderId="0" xfId="0" applyNumberFormat="1" applyFont="1"/>
    <xf numFmtId="0" fontId="2" fillId="0" borderId="0" xfId="0" applyFont="1" applyAlignment="1">
      <alignment horizontal="center"/>
    </xf>
    <xf numFmtId="0" fontId="2" fillId="5" borderId="83" xfId="0" applyFont="1" applyFill="1" applyBorder="1" applyAlignment="1"/>
    <xf numFmtId="0" fontId="2" fillId="5" borderId="84" xfId="0" applyFont="1" applyFill="1" applyBorder="1" applyAlignment="1"/>
    <xf numFmtId="0" fontId="2" fillId="5" borderId="64" xfId="0" applyFont="1" applyFill="1" applyBorder="1" applyAlignment="1"/>
    <xf numFmtId="169" fontId="2" fillId="7" borderId="85" xfId="6597" applyNumberFormat="1" applyFont="1" applyFill="1" applyBorder="1" applyAlignment="1">
      <alignment horizontal="center"/>
    </xf>
    <xf numFmtId="169" fontId="2" fillId="7" borderId="85" xfId="0" applyNumberFormat="1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0" xfId="0" applyFont="1" applyFill="1" applyBorder="1" applyAlignment="1"/>
    <xf numFmtId="0" fontId="2" fillId="5" borderId="4" xfId="0" applyFont="1" applyFill="1" applyBorder="1" applyAlignment="1"/>
    <xf numFmtId="0" fontId="2" fillId="5" borderId="63" xfId="0" applyFont="1" applyFill="1" applyBorder="1" applyAlignment="1"/>
    <xf numFmtId="0" fontId="2" fillId="5" borderId="15" xfId="0" applyFont="1" applyFill="1" applyBorder="1" applyAlignment="1"/>
    <xf numFmtId="0" fontId="2" fillId="5" borderId="62" xfId="0" applyFont="1" applyFill="1" applyBorder="1" applyAlignment="1"/>
    <xf numFmtId="169" fontId="18" fillId="3" borderId="85" xfId="6597" applyNumberFormat="1" applyFont="1" applyFill="1" applyBorder="1" applyAlignment="1"/>
    <xf numFmtId="0" fontId="2" fillId="0" borderId="0" xfId="6597" applyFont="1"/>
    <xf numFmtId="0" fontId="2" fillId="0" borderId="0" xfId="0" applyFont="1" applyFill="1"/>
    <xf numFmtId="0" fontId="2" fillId="0" borderId="0" xfId="0" applyFont="1" applyFill="1" applyBorder="1" applyAlignment="1"/>
    <xf numFmtId="169" fontId="18" fillId="0" borderId="0" xfId="6597" applyNumberFormat="1" applyFont="1" applyFill="1" applyBorder="1" applyAlignment="1"/>
    <xf numFmtId="164" fontId="10" fillId="2" borderId="13" xfId="0" applyNumberFormat="1" applyFont="1" applyFill="1" applyBorder="1"/>
    <xf numFmtId="337" fontId="10" fillId="3" borderId="13" xfId="0" applyNumberFormat="1" applyFont="1" applyFill="1" applyBorder="1"/>
    <xf numFmtId="168" fontId="0" fillId="3" borderId="54" xfId="0" applyNumberFormat="1" applyFont="1" applyFill="1" applyBorder="1"/>
    <xf numFmtId="168" fontId="0" fillId="3" borderId="13" xfId="0" applyNumberFormat="1" applyFont="1" applyFill="1" applyBorder="1"/>
    <xf numFmtId="171" fontId="10" fillId="7" borderId="13" xfId="0" applyNumberFormat="1" applyFont="1" applyFill="1" applyBorder="1" applyAlignment="1">
      <alignment horizontal="center"/>
    </xf>
    <xf numFmtId="338" fontId="9" fillId="7" borderId="13" xfId="0" applyNumberFormat="1" applyFont="1" applyFill="1" applyBorder="1" applyAlignment="1">
      <alignment horizontal="center"/>
    </xf>
    <xf numFmtId="338" fontId="9" fillId="7" borderId="85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0" borderId="8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18" fillId="12" borderId="76" xfId="4" applyFont="1" applyFill="1" applyBorder="1" applyAlignment="1">
      <alignment horizontal="left" vertical="top" wrapText="1"/>
    </xf>
    <xf numFmtId="0" fontId="18" fillId="12" borderId="5" xfId="4" applyFont="1" applyFill="1" applyBorder="1" applyAlignment="1">
      <alignment horizontal="left" vertical="top" wrapText="1"/>
    </xf>
    <xf numFmtId="0" fontId="18" fillId="12" borderId="75" xfId="4" applyFont="1" applyFill="1" applyBorder="1" applyAlignment="1">
      <alignment horizontal="left" vertical="top" wrapText="1"/>
    </xf>
    <xf numFmtId="0" fontId="18" fillId="12" borderId="76" xfId="4" applyFont="1" applyFill="1" applyBorder="1" applyAlignment="1">
      <alignment horizontal="left" vertical="top"/>
    </xf>
    <xf numFmtId="0" fontId="18" fillId="12" borderId="5" xfId="4" applyFont="1" applyFill="1" applyBorder="1" applyAlignment="1">
      <alignment horizontal="left" vertical="top"/>
    </xf>
    <xf numFmtId="0" fontId="18" fillId="12" borderId="75" xfId="4" applyFont="1" applyFill="1" applyBorder="1" applyAlignment="1">
      <alignment horizontal="left" vertical="top"/>
    </xf>
    <xf numFmtId="0" fontId="18" fillId="12" borderId="73" xfId="4" applyFont="1" applyFill="1" applyBorder="1" applyAlignment="1">
      <alignment horizontal="left" vertical="top" wrapText="1"/>
    </xf>
    <xf numFmtId="0" fontId="18" fillId="12" borderId="8" xfId="4" applyFont="1" applyFill="1" applyBorder="1" applyAlignment="1">
      <alignment horizontal="left" vertical="top" wrapText="1"/>
    </xf>
    <xf numFmtId="0" fontId="18" fillId="12" borderId="74" xfId="4" applyFont="1" applyFill="1" applyBorder="1" applyAlignment="1">
      <alignment horizontal="left" vertical="top" wrapText="1"/>
    </xf>
  </cellXfs>
  <cellStyles count="48794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19" xfId="48791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3 2" xfId="48789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70 2" xfId="48793"/>
    <cellStyle name="Normal 71" xfId="48790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" xfId="48792" builtinId="5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8"/>
  <sheetViews>
    <sheetView zoomScaleNormal="100" workbookViewId="0">
      <selection activeCell="D22" sqref="D22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09" customFormat="1">
      <c r="A1" s="31" t="str">
        <f ca="1">MID(CELL("filename",A1),FIND("]",CELL("filename",A1))+1,256)</f>
        <v>Cover Sheet</v>
      </c>
      <c r="O1" s="214"/>
      <c r="P1" s="214"/>
      <c r="Q1" s="214"/>
      <c r="R1" s="214"/>
      <c r="AM1" s="214"/>
    </row>
    <row r="2" spans="1:43" s="209" customFormat="1">
      <c r="A2" s="32"/>
    </row>
    <row r="3" spans="1:43" s="209" customFormat="1">
      <c r="A3" s="32"/>
    </row>
    <row r="4" spans="1:43" s="209" customFormat="1">
      <c r="D4" s="213"/>
      <c r="E4" s="213"/>
      <c r="F4" s="213"/>
      <c r="G4" s="213"/>
      <c r="AJ4" s="213"/>
    </row>
    <row r="5" spans="1:43" s="209" customFormat="1">
      <c r="D5" s="212"/>
      <c r="E5" s="212"/>
      <c r="F5" s="211"/>
      <c r="G5" s="211"/>
      <c r="AJ5" s="210"/>
      <c r="AK5" s="210"/>
      <c r="AL5" s="210"/>
      <c r="AM5" s="210"/>
      <c r="AN5" s="210"/>
      <c r="AO5" s="210"/>
      <c r="AP5" s="210"/>
      <c r="AQ5" s="210"/>
    </row>
    <row r="6" spans="1:43" ht="13.5" thickBot="1"/>
    <row r="7" spans="1:43" s="273" customFormat="1">
      <c r="B7" s="198"/>
      <c r="C7" s="185"/>
      <c r="D7" s="185"/>
      <c r="E7" s="185"/>
      <c r="F7" s="185"/>
      <c r="G7" s="185"/>
      <c r="H7" s="185"/>
      <c r="I7" s="184"/>
    </row>
    <row r="8" spans="1:43" s="273" customFormat="1">
      <c r="B8" s="319" t="s">
        <v>429</v>
      </c>
      <c r="C8" s="320"/>
      <c r="D8" s="322"/>
      <c r="E8" s="272"/>
      <c r="F8" s="272"/>
      <c r="G8" s="272"/>
      <c r="H8" s="272"/>
      <c r="I8" s="180"/>
    </row>
    <row r="9" spans="1:43" s="273" customFormat="1">
      <c r="B9" s="321"/>
      <c r="C9" s="320"/>
      <c r="D9" s="322"/>
      <c r="E9" s="272"/>
      <c r="F9" s="272"/>
      <c r="G9" s="272"/>
      <c r="H9" s="272"/>
      <c r="I9" s="180"/>
    </row>
    <row r="10" spans="1:43" ht="15">
      <c r="B10" s="321"/>
      <c r="C10" s="323" t="s">
        <v>428</v>
      </c>
      <c r="D10" s="324" t="s">
        <v>438</v>
      </c>
      <c r="E10" s="203"/>
      <c r="F10" s="203"/>
      <c r="G10" s="203"/>
      <c r="H10" s="272"/>
      <c r="I10" s="180"/>
      <c r="AK10" s="208"/>
    </row>
    <row r="11" spans="1:43" s="273" customFormat="1" ht="15">
      <c r="B11" s="321"/>
      <c r="C11" s="323"/>
      <c r="D11" s="324"/>
      <c r="E11" s="203"/>
      <c r="F11" s="203"/>
      <c r="G11" s="203"/>
      <c r="H11" s="272"/>
      <c r="I11" s="180"/>
      <c r="AK11" s="208"/>
    </row>
    <row r="12" spans="1:43">
      <c r="B12" s="206"/>
      <c r="C12" s="205" t="s">
        <v>248</v>
      </c>
      <c r="D12" s="204" t="s">
        <v>232</v>
      </c>
      <c r="E12" s="203"/>
      <c r="F12" s="203"/>
      <c r="G12" s="203"/>
      <c r="H12" s="272"/>
      <c r="I12" s="180"/>
    </row>
    <row r="13" spans="1:43">
      <c r="B13" s="206"/>
      <c r="C13" s="205"/>
      <c r="D13" s="207"/>
      <c r="E13" s="203"/>
      <c r="F13" s="203"/>
      <c r="G13" s="203"/>
      <c r="H13" s="272"/>
      <c r="I13" s="180"/>
    </row>
    <row r="14" spans="1:43">
      <c r="B14" s="206"/>
      <c r="C14" s="205" t="s">
        <v>247</v>
      </c>
      <c r="D14" s="204">
        <v>2017</v>
      </c>
      <c r="E14" s="203"/>
      <c r="F14" s="203"/>
      <c r="G14" s="203"/>
      <c r="H14" s="272"/>
      <c r="I14" s="180"/>
    </row>
    <row r="15" spans="1:43" ht="13.5" thickBot="1">
      <c r="B15" s="202"/>
      <c r="C15" s="201"/>
      <c r="D15" s="201"/>
      <c r="E15" s="201"/>
      <c r="F15" s="201"/>
      <c r="G15" s="201"/>
      <c r="H15" s="177"/>
      <c r="I15" s="176"/>
    </row>
    <row r="16" spans="1:43" ht="3" customHeight="1"/>
    <row r="17" spans="2:9" ht="3" customHeight="1" thickBot="1">
      <c r="B17" s="15"/>
      <c r="C17" s="181"/>
    </row>
    <row r="18" spans="2:9">
      <c r="B18" s="198"/>
      <c r="C18" s="185"/>
      <c r="D18" s="197"/>
      <c r="E18" s="185"/>
      <c r="F18" s="185"/>
      <c r="G18" s="185"/>
      <c r="H18" s="185"/>
      <c r="I18" s="184"/>
    </row>
    <row r="19" spans="2:9">
      <c r="B19" s="183" t="s">
        <v>252</v>
      </c>
      <c r="C19" s="27"/>
      <c r="D19" s="27"/>
      <c r="E19" s="27"/>
      <c r="F19" s="27"/>
      <c r="G19" s="27"/>
      <c r="H19" s="27"/>
      <c r="I19" s="180"/>
    </row>
    <row r="20" spans="2:9" ht="15">
      <c r="B20" s="190"/>
      <c r="D20" s="219" t="s">
        <v>253</v>
      </c>
      <c r="E20" s="27"/>
      <c r="F20" s="27"/>
      <c r="G20" s="27"/>
      <c r="H20" s="27"/>
      <c r="I20" s="180"/>
    </row>
    <row r="21" spans="2:9" ht="15">
      <c r="B21" s="190"/>
      <c r="D21" s="219" t="s">
        <v>254</v>
      </c>
      <c r="E21" s="27"/>
      <c r="F21" s="27"/>
      <c r="G21" s="27"/>
      <c r="H21" s="27"/>
      <c r="I21" s="180"/>
    </row>
    <row r="22" spans="2:9" ht="15">
      <c r="B22" s="190"/>
      <c r="D22" s="219" t="s">
        <v>255</v>
      </c>
      <c r="E22" s="27"/>
      <c r="F22" s="27"/>
      <c r="G22" s="27"/>
      <c r="H22" s="27"/>
      <c r="I22" s="180"/>
    </row>
    <row r="23" spans="2:9" ht="15">
      <c r="B23" s="190"/>
      <c r="D23" s="219" t="s">
        <v>262</v>
      </c>
      <c r="E23" s="27"/>
      <c r="F23" s="27"/>
      <c r="G23" s="27"/>
      <c r="H23" s="27"/>
      <c r="I23" s="180"/>
    </row>
    <row r="24" spans="2:9" ht="15">
      <c r="B24" s="190"/>
      <c r="D24" s="219" t="s">
        <v>259</v>
      </c>
      <c r="E24" s="27"/>
      <c r="F24" s="27"/>
      <c r="G24" s="27"/>
      <c r="H24" s="27"/>
      <c r="I24" s="180"/>
    </row>
    <row r="25" spans="2:9" ht="15">
      <c r="B25" s="190"/>
      <c r="D25" s="220" t="s">
        <v>256</v>
      </c>
      <c r="E25" s="27"/>
      <c r="F25" s="27"/>
      <c r="G25" s="27"/>
      <c r="H25" s="27"/>
      <c r="I25" s="180"/>
    </row>
    <row r="26" spans="2:9" ht="15">
      <c r="B26" s="190"/>
      <c r="D26" s="219" t="s">
        <v>257</v>
      </c>
      <c r="E26" s="27"/>
      <c r="F26" s="27"/>
      <c r="G26" s="27"/>
      <c r="H26" s="27"/>
      <c r="I26" s="180"/>
    </row>
    <row r="27" spans="2:9" ht="15">
      <c r="B27" s="190"/>
      <c r="D27" s="219" t="s">
        <v>258</v>
      </c>
      <c r="E27" s="27"/>
      <c r="F27" s="27"/>
      <c r="G27" s="27"/>
      <c r="H27" s="27"/>
      <c r="I27" s="180"/>
    </row>
    <row r="28" spans="2:9">
      <c r="B28" s="190"/>
      <c r="C28" s="27"/>
      <c r="D28" s="27"/>
      <c r="E28" s="27"/>
      <c r="F28" s="27"/>
      <c r="G28" s="27"/>
      <c r="H28" s="27"/>
      <c r="I28" s="180"/>
    </row>
    <row r="29" spans="2:9" ht="13.5" thickBot="1">
      <c r="B29" s="188"/>
      <c r="C29" s="177"/>
      <c r="D29" s="177"/>
      <c r="E29" s="177"/>
      <c r="F29" s="177"/>
      <c r="G29" s="177"/>
      <c r="H29" s="177"/>
      <c r="I29" s="176"/>
    </row>
    <row r="30" spans="2:9" ht="3" customHeight="1">
      <c r="B30" s="15"/>
      <c r="C30" s="181"/>
    </row>
    <row r="31" spans="2:9" ht="3" customHeight="1">
      <c r="B31" s="15"/>
      <c r="C31" s="181"/>
    </row>
    <row r="32" spans="2:9" ht="3" customHeight="1" thickBot="1">
      <c r="B32" s="15"/>
      <c r="C32" s="181"/>
    </row>
    <row r="33" spans="2:9">
      <c r="B33" s="187"/>
      <c r="C33" s="186"/>
      <c r="D33" s="185"/>
      <c r="E33" s="185"/>
      <c r="F33" s="185"/>
      <c r="G33" s="185"/>
      <c r="H33" s="185"/>
      <c r="I33" s="184"/>
    </row>
    <row r="34" spans="2:9">
      <c r="B34" s="183" t="s">
        <v>246</v>
      </c>
      <c r="C34" s="181"/>
      <c r="D34" s="27"/>
      <c r="E34" s="27"/>
      <c r="F34" s="27"/>
      <c r="G34" s="27"/>
      <c r="H34" s="27"/>
      <c r="I34" s="180"/>
    </row>
    <row r="35" spans="2:9">
      <c r="B35" s="190"/>
      <c r="C35" s="15"/>
      <c r="D35" s="199" t="s">
        <v>245</v>
      </c>
      <c r="E35" s="27"/>
      <c r="F35" s="27"/>
      <c r="G35" s="27"/>
      <c r="H35" s="27"/>
      <c r="I35" s="180"/>
    </row>
    <row r="36" spans="2:9">
      <c r="B36" s="190"/>
      <c r="C36" s="27"/>
      <c r="D36" s="199" t="s">
        <v>244</v>
      </c>
      <c r="E36" s="27"/>
      <c r="F36" s="27"/>
      <c r="G36" s="27"/>
      <c r="H36" s="27"/>
      <c r="I36" s="180"/>
    </row>
    <row r="37" spans="2:9">
      <c r="B37" s="190"/>
      <c r="C37" s="27"/>
      <c r="D37" s="199" t="s">
        <v>243</v>
      </c>
      <c r="E37" s="27"/>
      <c r="F37" s="27"/>
      <c r="G37" s="27"/>
      <c r="H37" s="27"/>
      <c r="I37" s="180"/>
    </row>
    <row r="38" spans="2:9">
      <c r="B38" s="190"/>
      <c r="D38" s="199" t="s">
        <v>242</v>
      </c>
      <c r="E38" s="27"/>
      <c r="F38" s="27"/>
      <c r="G38" s="27"/>
      <c r="H38" s="27"/>
      <c r="I38" s="180"/>
    </row>
    <row r="39" spans="2:9">
      <c r="B39" s="190"/>
      <c r="D39" s="199" t="s">
        <v>241</v>
      </c>
      <c r="E39" s="27"/>
      <c r="F39" s="27"/>
      <c r="G39" s="27"/>
      <c r="H39" s="27"/>
      <c r="I39" s="180"/>
    </row>
    <row r="40" spans="2:9">
      <c r="B40" s="190"/>
      <c r="C40" s="27"/>
      <c r="D40" s="199" t="s">
        <v>240</v>
      </c>
      <c r="E40" s="27"/>
      <c r="F40" s="27"/>
      <c r="G40" s="27"/>
      <c r="H40" s="27"/>
      <c r="I40" s="180"/>
    </row>
    <row r="41" spans="2:9">
      <c r="B41" s="190"/>
      <c r="C41" s="27"/>
      <c r="D41" s="199" t="s">
        <v>239</v>
      </c>
      <c r="E41" s="27"/>
      <c r="F41" s="27"/>
      <c r="G41" s="27"/>
      <c r="H41" s="27"/>
      <c r="I41" s="180"/>
    </row>
    <row r="42" spans="2:9">
      <c r="B42" s="190"/>
      <c r="C42" s="27"/>
      <c r="D42" s="199" t="s">
        <v>238</v>
      </c>
      <c r="E42" s="27"/>
      <c r="F42" s="27"/>
      <c r="G42" s="27"/>
      <c r="H42" s="27"/>
      <c r="I42" s="180"/>
    </row>
    <row r="43" spans="2:9">
      <c r="B43" s="190"/>
      <c r="C43" s="27"/>
      <c r="D43" s="199" t="s">
        <v>237</v>
      </c>
      <c r="E43" s="27"/>
      <c r="F43" s="27"/>
      <c r="G43" s="27"/>
      <c r="H43" s="27"/>
      <c r="I43" s="180"/>
    </row>
    <row r="44" spans="2:9">
      <c r="B44" s="190"/>
      <c r="C44" s="27"/>
      <c r="D44" s="199" t="s">
        <v>236</v>
      </c>
      <c r="E44" s="27"/>
      <c r="F44" s="27"/>
      <c r="G44" s="27"/>
      <c r="H44" s="27"/>
      <c r="I44" s="180"/>
    </row>
    <row r="45" spans="2:9">
      <c r="B45" s="190"/>
      <c r="C45" s="27"/>
      <c r="D45" s="199" t="s">
        <v>235</v>
      </c>
      <c r="E45" s="27"/>
      <c r="F45" s="27"/>
      <c r="G45" s="27"/>
      <c r="H45" s="27"/>
      <c r="I45" s="180"/>
    </row>
    <row r="46" spans="2:9">
      <c r="B46" s="190"/>
      <c r="C46" s="27"/>
      <c r="D46" s="199" t="s">
        <v>234</v>
      </c>
      <c r="E46" s="27"/>
      <c r="F46" s="27"/>
      <c r="G46" s="27"/>
      <c r="H46" s="27"/>
      <c r="I46" s="180"/>
    </row>
    <row r="47" spans="2:9">
      <c r="B47" s="190"/>
      <c r="C47" s="27"/>
      <c r="D47" s="199" t="s">
        <v>233</v>
      </c>
      <c r="E47" s="27"/>
      <c r="F47" s="27"/>
      <c r="G47" s="27"/>
      <c r="H47" s="27"/>
      <c r="I47" s="180"/>
    </row>
    <row r="48" spans="2:9">
      <c r="B48" s="190"/>
      <c r="C48" s="27"/>
      <c r="D48" s="199" t="s">
        <v>232</v>
      </c>
      <c r="E48" s="27"/>
      <c r="F48" s="27"/>
      <c r="G48" s="27"/>
      <c r="H48" s="27"/>
      <c r="I48" s="180"/>
    </row>
    <row r="49" spans="2:9" ht="13.5" thickBot="1">
      <c r="B49" s="188"/>
      <c r="C49" s="177"/>
      <c r="D49" s="200"/>
      <c r="E49" s="177"/>
      <c r="F49" s="177"/>
      <c r="G49" s="177"/>
      <c r="H49" s="177"/>
      <c r="I49" s="176"/>
    </row>
    <row r="50" spans="2:9" ht="3" customHeight="1" thickBot="1">
      <c r="B50" s="15"/>
      <c r="C50" s="181"/>
    </row>
    <row r="51" spans="2:9" ht="12.75" customHeight="1">
      <c r="B51" s="187"/>
      <c r="C51" s="186"/>
      <c r="D51" s="185"/>
      <c r="E51" s="185"/>
      <c r="F51" s="185"/>
      <c r="G51" s="185"/>
      <c r="H51" s="185"/>
      <c r="I51" s="184"/>
    </row>
    <row r="52" spans="2:9" ht="12.75" customHeight="1">
      <c r="B52" s="183" t="s">
        <v>231</v>
      </c>
      <c r="C52" s="181"/>
      <c r="D52" s="27"/>
      <c r="E52" s="27"/>
      <c r="F52" s="27"/>
      <c r="G52" s="27"/>
      <c r="H52" s="27"/>
      <c r="I52" s="180"/>
    </row>
    <row r="53" spans="2:9" ht="12.75" customHeight="1">
      <c r="B53" s="182"/>
      <c r="C53" s="181"/>
      <c r="D53" s="30">
        <v>2016</v>
      </c>
      <c r="E53" s="27"/>
      <c r="F53" s="27"/>
      <c r="G53" s="27"/>
      <c r="H53" s="27"/>
      <c r="I53" s="180"/>
    </row>
    <row r="54" spans="2:9" ht="12.75" customHeight="1">
      <c r="B54" s="182"/>
      <c r="C54" s="181"/>
      <c r="D54" s="30">
        <v>2017</v>
      </c>
      <c r="E54" s="27"/>
      <c r="F54" s="27"/>
      <c r="G54" s="27"/>
      <c r="H54" s="27"/>
      <c r="I54" s="180"/>
    </row>
    <row r="55" spans="2:9" ht="12.75" customHeight="1">
      <c r="B55" s="182"/>
      <c r="C55" s="181"/>
      <c r="D55" s="30">
        <v>2018</v>
      </c>
      <c r="E55" s="27"/>
      <c r="F55" s="27"/>
      <c r="G55" s="27"/>
      <c r="H55" s="27"/>
      <c r="I55" s="180"/>
    </row>
    <row r="56" spans="2:9" ht="12.75" customHeight="1">
      <c r="B56" s="182"/>
      <c r="C56" s="181"/>
      <c r="D56" s="30">
        <v>2019</v>
      </c>
      <c r="E56" s="27"/>
      <c r="F56" s="27"/>
      <c r="G56" s="27"/>
      <c r="H56" s="27"/>
      <c r="I56" s="180"/>
    </row>
    <row r="57" spans="2:9" ht="12.75" customHeight="1">
      <c r="B57" s="182"/>
      <c r="C57" s="181"/>
      <c r="D57" s="30">
        <v>2020</v>
      </c>
      <c r="E57" s="27"/>
      <c r="F57" s="27"/>
      <c r="G57" s="27"/>
      <c r="H57" s="27"/>
      <c r="I57" s="180"/>
    </row>
    <row r="58" spans="2:9" ht="12.75" customHeight="1">
      <c r="B58" s="182"/>
      <c r="C58" s="181"/>
      <c r="D58" s="30">
        <v>2021</v>
      </c>
      <c r="E58" s="27"/>
      <c r="F58" s="27"/>
      <c r="G58" s="27"/>
      <c r="H58" s="27"/>
      <c r="I58" s="180"/>
    </row>
    <row r="59" spans="2:9" ht="12.75" customHeight="1">
      <c r="B59" s="182"/>
      <c r="C59" s="181"/>
      <c r="D59" s="30">
        <v>2022</v>
      </c>
      <c r="E59" s="27"/>
      <c r="F59" s="27"/>
      <c r="G59" s="27"/>
      <c r="H59" s="27"/>
      <c r="I59" s="180"/>
    </row>
    <row r="60" spans="2:9" ht="12.75" customHeight="1">
      <c r="B60" s="182"/>
      <c r="C60" s="181"/>
      <c r="D60" s="30">
        <v>2023</v>
      </c>
      <c r="E60" s="27"/>
      <c r="F60" s="27"/>
      <c r="G60" s="27"/>
      <c r="H60" s="27"/>
      <c r="I60" s="180"/>
    </row>
    <row r="61" spans="2:9" ht="12.75" customHeight="1" thickBot="1">
      <c r="B61" s="179"/>
      <c r="C61" s="178"/>
      <c r="D61" s="177"/>
      <c r="E61" s="177"/>
      <c r="F61" s="177"/>
      <c r="G61" s="177"/>
      <c r="H61" s="177"/>
      <c r="I61" s="176"/>
    </row>
    <row r="62" spans="2:9" ht="3" customHeight="1">
      <c r="B62" s="15"/>
      <c r="C62" s="181"/>
    </row>
    <row r="63" spans="2:9" ht="3" customHeight="1" thickBot="1">
      <c r="D63" s="199"/>
    </row>
    <row r="64" spans="2:9">
      <c r="B64" s="198"/>
      <c r="C64" s="185"/>
      <c r="D64" s="197"/>
      <c r="E64" s="185"/>
      <c r="F64" s="185"/>
      <c r="G64" s="185"/>
      <c r="H64" s="185"/>
      <c r="I64" s="184"/>
    </row>
    <row r="65" spans="2:9">
      <c r="B65" s="183" t="s">
        <v>230</v>
      </c>
      <c r="C65" s="27"/>
      <c r="D65" s="27"/>
      <c r="E65" s="27"/>
      <c r="F65" s="27"/>
      <c r="G65" s="27"/>
      <c r="H65" s="27"/>
      <c r="I65" s="180"/>
    </row>
    <row r="66" spans="2:9">
      <c r="B66" s="190"/>
      <c r="C66" s="27"/>
      <c r="D66" s="27"/>
      <c r="E66" s="27"/>
      <c r="F66" s="27"/>
      <c r="G66" s="27"/>
      <c r="H66" s="27"/>
      <c r="I66" s="180"/>
    </row>
    <row r="67" spans="2:9">
      <c r="B67" s="190"/>
      <c r="C67" s="196"/>
      <c r="D67" s="27" t="s">
        <v>229</v>
      </c>
      <c r="E67" s="27"/>
      <c r="F67" s="27"/>
      <c r="G67" s="27"/>
      <c r="H67" s="27"/>
      <c r="I67" s="180"/>
    </row>
    <row r="68" spans="2:9" ht="15">
      <c r="B68" s="190"/>
      <c r="C68" s="195"/>
      <c r="D68" s="35" t="s">
        <v>290</v>
      </c>
      <c r="E68" s="27"/>
      <c r="F68" s="27"/>
      <c r="G68" s="27"/>
      <c r="H68" s="27"/>
      <c r="I68" s="180"/>
    </row>
    <row r="69" spans="2:9">
      <c r="B69" s="190"/>
      <c r="C69" s="128"/>
      <c r="D69" s="27" t="s">
        <v>228</v>
      </c>
      <c r="E69" s="27"/>
      <c r="F69" s="27"/>
      <c r="G69" s="27"/>
      <c r="H69" s="27"/>
      <c r="I69" s="180"/>
    </row>
    <row r="70" spans="2:9" ht="15">
      <c r="B70" s="190"/>
      <c r="C70" s="194"/>
      <c r="D70" s="35" t="s">
        <v>291</v>
      </c>
      <c r="E70" s="27"/>
      <c r="F70" s="27"/>
      <c r="G70" s="27"/>
      <c r="H70" s="27"/>
      <c r="I70" s="180"/>
    </row>
    <row r="71" spans="2:9">
      <c r="B71" s="190"/>
      <c r="C71" s="193"/>
      <c r="D71" s="15" t="s">
        <v>292</v>
      </c>
      <c r="E71" s="27"/>
      <c r="F71" s="27"/>
      <c r="G71" s="27"/>
      <c r="H71" s="27"/>
      <c r="I71" s="180"/>
    </row>
    <row r="72" spans="2:9">
      <c r="B72" s="190"/>
      <c r="C72" s="192"/>
      <c r="D72" s="27" t="s">
        <v>227</v>
      </c>
      <c r="E72" s="27"/>
      <c r="F72" s="27"/>
      <c r="G72" s="27"/>
      <c r="H72" s="27"/>
      <c r="I72" s="180"/>
    </row>
    <row r="73" spans="2:9">
      <c r="B73" s="190"/>
      <c r="C73" s="191"/>
      <c r="D73" s="27" t="s">
        <v>226</v>
      </c>
      <c r="E73" s="27"/>
      <c r="F73" s="27"/>
      <c r="G73" s="27"/>
      <c r="H73" s="27"/>
      <c r="I73" s="180"/>
    </row>
    <row r="74" spans="2:9">
      <c r="B74" s="190"/>
      <c r="C74" s="189"/>
      <c r="D74" s="27" t="s">
        <v>225</v>
      </c>
      <c r="E74" s="27"/>
      <c r="F74" s="27"/>
      <c r="G74" s="27"/>
      <c r="H74" s="27"/>
      <c r="I74" s="180"/>
    </row>
    <row r="75" spans="2:9" ht="13.5" thickBot="1">
      <c r="B75" s="188"/>
      <c r="C75" s="177"/>
      <c r="D75" s="177"/>
      <c r="E75" s="177"/>
      <c r="F75" s="177"/>
      <c r="G75" s="177"/>
      <c r="H75" s="177"/>
      <c r="I75" s="176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zoomScale="70" zoomScaleNormal="70" zoomScaleSheetLayoutView="70" workbookViewId="0">
      <pane xSplit="11" ySplit="5" topLeftCell="L6" activePane="bottomRight" state="frozen"/>
      <selection activeCell="F28" sqref="F28"/>
      <selection pane="topRight" activeCell="F28" sqref="F28"/>
      <selection pane="bottomLeft" activeCell="F28" sqref="F28"/>
      <selection pane="bottomRight" activeCell="AF89" sqref="AF89"/>
    </sheetView>
  </sheetViews>
  <sheetFormatPr defaultColWidth="9.140625" defaultRowHeight="12.75" outlineLevelCol="1"/>
  <cols>
    <col min="1" max="1" width="7.42578125" style="421" customWidth="1"/>
    <col min="2" max="3" width="1.7109375" style="421" customWidth="1"/>
    <col min="4" max="4" width="37.5703125" style="421" bestFit="1" customWidth="1"/>
    <col min="5" max="5" width="75.85546875" style="421" customWidth="1"/>
    <col min="6" max="7" width="9.140625" style="421"/>
    <col min="8" max="8" width="2.28515625" style="421" customWidth="1"/>
    <col min="9" max="10" width="12.7109375" style="421" customWidth="1"/>
    <col min="11" max="11" width="2.28515625" style="421" customWidth="1"/>
    <col min="12" max="27" width="10.7109375" style="421" hidden="1" customWidth="1"/>
    <col min="28" max="28" width="2.28515625" style="421" hidden="1" customWidth="1"/>
    <col min="29" max="44" width="10.7109375" style="421" customWidth="1"/>
    <col min="45" max="45" width="2.28515625" style="421" customWidth="1"/>
    <col min="46" max="61" width="10.7109375" style="421" customWidth="1"/>
    <col min="62" max="62" width="2.28515625" style="421" customWidth="1"/>
    <col min="63" max="76" width="9.140625" style="421" hidden="1" customWidth="1" outlineLevel="1"/>
    <col min="77" max="77" width="9.140625" style="421" collapsed="1"/>
    <col min="78" max="16384" width="9.140625" style="421"/>
  </cols>
  <sheetData>
    <row r="1" spans="1:77" s="3" customFormat="1">
      <c r="A1" s="31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32" t="s">
        <v>232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431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9">
        <v>2017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275" customFormat="1">
      <c r="B6" s="280"/>
      <c r="D6" s="421"/>
      <c r="E6" s="421"/>
      <c r="F6" s="421"/>
      <c r="G6" s="421"/>
      <c r="H6" s="421"/>
      <c r="I6" s="421"/>
      <c r="J6" s="421"/>
      <c r="K6" s="271"/>
      <c r="L6" s="280"/>
      <c r="AB6" s="278"/>
      <c r="AC6" s="280"/>
      <c r="AT6" s="280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</row>
    <row r="7" spans="1:77">
      <c r="B7" s="24" t="s">
        <v>430</v>
      </c>
    </row>
    <row r="9" spans="1:77">
      <c r="C9" s="24" t="s">
        <v>46</v>
      </c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</row>
    <row r="10" spans="1:77">
      <c r="D10" s="421" t="s">
        <v>44</v>
      </c>
      <c r="G10" s="423" t="s">
        <v>260</v>
      </c>
      <c r="L10" s="424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6"/>
      <c r="AD10" s="191"/>
      <c r="AE10" s="191"/>
      <c r="AF10" s="191"/>
      <c r="AG10" s="191"/>
      <c r="AH10" s="191"/>
      <c r="AI10" s="427"/>
      <c r="AJ10" s="427"/>
      <c r="AK10" s="428"/>
      <c r="AL10" s="428"/>
      <c r="AM10" s="428"/>
      <c r="AN10" s="428"/>
      <c r="AO10" s="428"/>
      <c r="AP10" s="428"/>
      <c r="AQ10" s="191"/>
      <c r="AR10" s="33">
        <f>SUM(AI10:AP10)</f>
        <v>0</v>
      </c>
    </row>
    <row r="11" spans="1:77">
      <c r="D11" s="421" t="s">
        <v>43</v>
      </c>
      <c r="G11" s="423" t="s">
        <v>260</v>
      </c>
      <c r="L11" s="429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1"/>
      <c r="AD11" s="191"/>
      <c r="AE11" s="191"/>
      <c r="AF11" s="191"/>
      <c r="AG11" s="191"/>
      <c r="AH11" s="191"/>
      <c r="AI11" s="427">
        <v>120</v>
      </c>
      <c r="AJ11" s="427">
        <v>105</v>
      </c>
      <c r="AK11" s="428"/>
      <c r="AL11" s="428"/>
      <c r="AM11" s="428"/>
      <c r="AN11" s="428"/>
      <c r="AO11" s="428"/>
      <c r="AP11" s="428"/>
      <c r="AQ11" s="191"/>
      <c r="AR11" s="33">
        <f t="shared" ref="AR11:AR16" si="0">SUM(AI11:AP11)</f>
        <v>225</v>
      </c>
    </row>
    <row r="12" spans="1:77" ht="12.6" customHeight="1">
      <c r="D12" s="421" t="s">
        <v>42</v>
      </c>
      <c r="G12" s="423" t="s">
        <v>260</v>
      </c>
      <c r="L12" s="429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1"/>
      <c r="AD12" s="191"/>
      <c r="AE12" s="191"/>
      <c r="AF12" s="191"/>
      <c r="AG12" s="191"/>
      <c r="AH12" s="191"/>
      <c r="AI12" s="427">
        <v>340</v>
      </c>
      <c r="AJ12" s="427">
        <v>732</v>
      </c>
      <c r="AK12" s="428"/>
      <c r="AL12" s="428"/>
      <c r="AM12" s="428"/>
      <c r="AN12" s="428"/>
      <c r="AO12" s="428"/>
      <c r="AP12" s="428"/>
      <c r="AQ12" s="191"/>
      <c r="AR12" s="33">
        <f t="shared" si="0"/>
        <v>1072</v>
      </c>
    </row>
    <row r="13" spans="1:77" ht="12.6" customHeight="1">
      <c r="D13" s="421" t="s">
        <v>41</v>
      </c>
      <c r="G13" s="423" t="s">
        <v>260</v>
      </c>
      <c r="L13" s="429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1"/>
      <c r="AD13" s="191"/>
      <c r="AE13" s="191"/>
      <c r="AF13" s="191"/>
      <c r="AG13" s="191"/>
      <c r="AH13" s="191"/>
      <c r="AI13" s="427">
        <v>11239</v>
      </c>
      <c r="AJ13" s="427">
        <v>1645</v>
      </c>
      <c r="AK13" s="428"/>
      <c r="AL13" s="428"/>
      <c r="AM13" s="428"/>
      <c r="AN13" s="428"/>
      <c r="AO13" s="428"/>
      <c r="AP13" s="428"/>
      <c r="AQ13" s="191"/>
      <c r="AR13" s="33">
        <f t="shared" si="0"/>
        <v>12884</v>
      </c>
    </row>
    <row r="14" spans="1:77" ht="12.6" customHeight="1">
      <c r="D14" s="421" t="s">
        <v>40</v>
      </c>
      <c r="G14" s="423" t="s">
        <v>260</v>
      </c>
      <c r="L14" s="429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1"/>
      <c r="AD14" s="191"/>
      <c r="AE14" s="191"/>
      <c r="AF14" s="191"/>
      <c r="AG14" s="191"/>
      <c r="AH14" s="191"/>
      <c r="AI14" s="427">
        <v>1</v>
      </c>
      <c r="AJ14" s="427">
        <v>1</v>
      </c>
      <c r="AK14" s="428"/>
      <c r="AL14" s="428"/>
      <c r="AM14" s="428"/>
      <c r="AN14" s="428"/>
      <c r="AO14" s="428"/>
      <c r="AP14" s="428"/>
      <c r="AQ14" s="191"/>
      <c r="AR14" s="33">
        <f t="shared" si="0"/>
        <v>2</v>
      </c>
    </row>
    <row r="15" spans="1:77" ht="12.6" customHeight="1">
      <c r="D15" s="421" t="s">
        <v>261</v>
      </c>
      <c r="G15" s="423" t="s">
        <v>260</v>
      </c>
      <c r="L15" s="429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1"/>
      <c r="AD15" s="191"/>
      <c r="AE15" s="191"/>
      <c r="AF15" s="191"/>
      <c r="AG15" s="191"/>
      <c r="AH15" s="191"/>
      <c r="AI15" s="427">
        <v>109</v>
      </c>
      <c r="AJ15" s="427">
        <v>373</v>
      </c>
      <c r="AK15" s="428"/>
      <c r="AL15" s="428"/>
      <c r="AM15" s="428"/>
      <c r="AN15" s="428"/>
      <c r="AO15" s="428"/>
      <c r="AP15" s="428"/>
      <c r="AQ15" s="191"/>
      <c r="AR15" s="33">
        <f t="shared" si="0"/>
        <v>482</v>
      </c>
    </row>
    <row r="16" spans="1:77" ht="12.6" customHeight="1">
      <c r="D16" s="24" t="s">
        <v>1</v>
      </c>
      <c r="G16" s="423"/>
      <c r="L16" s="432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4"/>
      <c r="AD16" s="191"/>
      <c r="AE16" s="191"/>
      <c r="AF16" s="191"/>
      <c r="AG16" s="191"/>
      <c r="AH16" s="191"/>
      <c r="AI16" s="435">
        <f t="shared" ref="AI16:AP16" si="1">SUM(AI10:AI15)</f>
        <v>11809</v>
      </c>
      <c r="AJ16" s="435">
        <f t="shared" si="1"/>
        <v>2856</v>
      </c>
      <c r="AK16" s="223">
        <f t="shared" si="1"/>
        <v>0</v>
      </c>
      <c r="AL16" s="223">
        <f t="shared" si="1"/>
        <v>0</v>
      </c>
      <c r="AM16" s="223">
        <f t="shared" si="1"/>
        <v>0</v>
      </c>
      <c r="AN16" s="223">
        <f t="shared" si="1"/>
        <v>0</v>
      </c>
      <c r="AO16" s="223">
        <f t="shared" si="1"/>
        <v>0</v>
      </c>
      <c r="AP16" s="223">
        <f t="shared" si="1"/>
        <v>0</v>
      </c>
      <c r="AQ16" s="191"/>
      <c r="AR16" s="33">
        <f t="shared" si="0"/>
        <v>14665</v>
      </c>
    </row>
    <row r="17" spans="2:44" ht="12.6" customHeight="1">
      <c r="G17" s="423"/>
      <c r="AI17" s="436"/>
      <c r="AJ17" s="436"/>
    </row>
    <row r="18" spans="2:44" ht="12.6" customHeight="1">
      <c r="C18" s="24" t="s">
        <v>45</v>
      </c>
      <c r="G18" s="423"/>
      <c r="AI18" s="436"/>
      <c r="AJ18" s="436"/>
    </row>
    <row r="19" spans="2:44">
      <c r="D19" s="421" t="s">
        <v>44</v>
      </c>
      <c r="G19" s="423" t="s">
        <v>260</v>
      </c>
      <c r="L19" s="424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6"/>
      <c r="AD19" s="191"/>
      <c r="AE19" s="191"/>
      <c r="AF19" s="191"/>
      <c r="AG19" s="191"/>
      <c r="AH19" s="191"/>
      <c r="AI19" s="427"/>
      <c r="AJ19" s="427"/>
      <c r="AK19" s="428"/>
      <c r="AL19" s="428"/>
      <c r="AM19" s="428"/>
      <c r="AN19" s="428"/>
      <c r="AO19" s="428"/>
      <c r="AP19" s="428"/>
      <c r="AQ19" s="191"/>
      <c r="AR19" s="33">
        <f>SUM(AI19:AP19)</f>
        <v>0</v>
      </c>
    </row>
    <row r="20" spans="2:44">
      <c r="D20" s="421" t="s">
        <v>43</v>
      </c>
      <c r="G20" s="423" t="s">
        <v>260</v>
      </c>
      <c r="L20" s="429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1"/>
      <c r="AD20" s="191"/>
      <c r="AE20" s="191"/>
      <c r="AF20" s="191"/>
      <c r="AG20" s="191"/>
      <c r="AH20" s="191"/>
      <c r="AI20" s="427"/>
      <c r="AJ20" s="427"/>
      <c r="AK20" s="428"/>
      <c r="AL20" s="428"/>
      <c r="AM20" s="428"/>
      <c r="AN20" s="428"/>
      <c r="AO20" s="428"/>
      <c r="AP20" s="428"/>
      <c r="AQ20" s="191"/>
      <c r="AR20" s="33">
        <f t="shared" ref="AR20:AR25" si="2">SUM(AI20:AP20)</f>
        <v>0</v>
      </c>
    </row>
    <row r="21" spans="2:44">
      <c r="D21" s="421" t="s">
        <v>42</v>
      </c>
      <c r="G21" s="423" t="s">
        <v>260</v>
      </c>
      <c r="L21" s="429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1"/>
      <c r="AD21" s="191"/>
      <c r="AE21" s="191"/>
      <c r="AF21" s="191"/>
      <c r="AG21" s="191"/>
      <c r="AH21" s="191"/>
      <c r="AI21" s="427"/>
      <c r="AJ21" s="427"/>
      <c r="AK21" s="428"/>
      <c r="AL21" s="428"/>
      <c r="AM21" s="428"/>
      <c r="AN21" s="428"/>
      <c r="AO21" s="428"/>
      <c r="AP21" s="428"/>
      <c r="AQ21" s="191"/>
      <c r="AR21" s="33">
        <f t="shared" si="2"/>
        <v>0</v>
      </c>
    </row>
    <row r="22" spans="2:44">
      <c r="D22" s="421" t="s">
        <v>41</v>
      </c>
      <c r="G22" s="423" t="s">
        <v>260</v>
      </c>
      <c r="L22" s="429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1"/>
      <c r="AD22" s="191"/>
      <c r="AE22" s="191"/>
      <c r="AF22" s="191"/>
      <c r="AG22" s="191"/>
      <c r="AH22" s="191"/>
      <c r="AI22" s="427"/>
      <c r="AJ22" s="427"/>
      <c r="AK22" s="428"/>
      <c r="AL22" s="428"/>
      <c r="AM22" s="428"/>
      <c r="AN22" s="428"/>
      <c r="AO22" s="428"/>
      <c r="AP22" s="428"/>
      <c r="AQ22" s="191"/>
      <c r="AR22" s="33">
        <f t="shared" si="2"/>
        <v>0</v>
      </c>
    </row>
    <row r="23" spans="2:44">
      <c r="D23" s="421" t="s">
        <v>40</v>
      </c>
      <c r="G23" s="423" t="s">
        <v>260</v>
      </c>
      <c r="L23" s="429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1"/>
      <c r="AD23" s="191"/>
      <c r="AE23" s="191"/>
      <c r="AF23" s="191"/>
      <c r="AG23" s="191"/>
      <c r="AH23" s="191"/>
      <c r="AI23" s="427"/>
      <c r="AJ23" s="427"/>
      <c r="AK23" s="428"/>
      <c r="AL23" s="428"/>
      <c r="AM23" s="428"/>
      <c r="AN23" s="428"/>
      <c r="AO23" s="428"/>
      <c r="AP23" s="428"/>
      <c r="AQ23" s="191"/>
      <c r="AR23" s="33">
        <f t="shared" si="2"/>
        <v>0</v>
      </c>
    </row>
    <row r="24" spans="2:44">
      <c r="D24" s="421" t="s">
        <v>261</v>
      </c>
      <c r="G24" s="423" t="s">
        <v>260</v>
      </c>
      <c r="L24" s="429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1"/>
      <c r="AD24" s="191"/>
      <c r="AE24" s="191"/>
      <c r="AF24" s="191"/>
      <c r="AG24" s="191"/>
      <c r="AH24" s="191"/>
      <c r="AI24" s="427">
        <v>45</v>
      </c>
      <c r="AJ24" s="427">
        <v>27</v>
      </c>
      <c r="AK24" s="428"/>
      <c r="AL24" s="428"/>
      <c r="AM24" s="428"/>
      <c r="AN24" s="428"/>
      <c r="AO24" s="428"/>
      <c r="AP24" s="428"/>
      <c r="AQ24" s="191"/>
      <c r="AR24" s="33">
        <f t="shared" si="2"/>
        <v>72</v>
      </c>
    </row>
    <row r="25" spans="2:44">
      <c r="D25" s="24" t="s">
        <v>1</v>
      </c>
      <c r="G25" s="423"/>
      <c r="L25" s="432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4"/>
      <c r="AD25" s="191"/>
      <c r="AE25" s="191"/>
      <c r="AF25" s="191"/>
      <c r="AG25" s="191"/>
      <c r="AH25" s="191"/>
      <c r="AI25" s="435">
        <f t="shared" ref="AI25:AP25" si="3">SUM(AI19:AI24)</f>
        <v>45</v>
      </c>
      <c r="AJ25" s="435">
        <f t="shared" si="3"/>
        <v>27</v>
      </c>
      <c r="AK25" s="223">
        <f t="shared" si="3"/>
        <v>0</v>
      </c>
      <c r="AL25" s="223">
        <f t="shared" si="3"/>
        <v>0</v>
      </c>
      <c r="AM25" s="223">
        <f t="shared" si="3"/>
        <v>0</v>
      </c>
      <c r="AN25" s="223">
        <f t="shared" si="3"/>
        <v>0</v>
      </c>
      <c r="AO25" s="223">
        <f t="shared" si="3"/>
        <v>0</v>
      </c>
      <c r="AP25" s="223">
        <f t="shared" si="3"/>
        <v>0</v>
      </c>
      <c r="AQ25" s="191"/>
      <c r="AR25" s="33">
        <f t="shared" si="2"/>
        <v>72</v>
      </c>
    </row>
    <row r="26" spans="2:44" s="437" customFormat="1">
      <c r="D26" s="421"/>
      <c r="E26" s="421"/>
      <c r="F26" s="421"/>
      <c r="G26" s="423"/>
      <c r="H26" s="421"/>
      <c r="I26" s="421"/>
      <c r="J26" s="421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C26" s="421"/>
      <c r="AD26" s="40"/>
      <c r="AE26" s="40"/>
      <c r="AF26" s="40"/>
      <c r="AG26" s="40"/>
      <c r="AH26" s="40"/>
      <c r="AI26" s="439"/>
      <c r="AJ26" s="439"/>
      <c r="AK26" s="40"/>
      <c r="AL26" s="40"/>
      <c r="AM26" s="40"/>
      <c r="AN26" s="40"/>
      <c r="AO26" s="40"/>
      <c r="AP26" s="40"/>
      <c r="AQ26" s="39"/>
      <c r="AR26" s="39"/>
    </row>
    <row r="27" spans="2:44">
      <c r="B27" s="24" t="s">
        <v>432</v>
      </c>
      <c r="AI27" s="436"/>
      <c r="AJ27" s="436"/>
    </row>
    <row r="28" spans="2:44">
      <c r="B28" s="24"/>
      <c r="AI28" s="436"/>
      <c r="AJ28" s="436"/>
    </row>
    <row r="29" spans="2:44">
      <c r="C29" s="24" t="s">
        <v>46</v>
      </c>
      <c r="G29" s="423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I29" s="436"/>
      <c r="AJ29" s="436"/>
    </row>
    <row r="30" spans="2:44">
      <c r="D30" s="421" t="s">
        <v>44</v>
      </c>
      <c r="G30" s="423"/>
      <c r="L30" s="424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6"/>
      <c r="AD30" s="191"/>
      <c r="AE30" s="191"/>
      <c r="AF30" s="191"/>
      <c r="AG30" s="191"/>
      <c r="AH30" s="191"/>
      <c r="AI30" s="427"/>
      <c r="AJ30" s="427"/>
      <c r="AK30" s="428"/>
      <c r="AL30" s="428"/>
      <c r="AM30" s="428"/>
      <c r="AN30" s="428"/>
      <c r="AO30" s="428"/>
      <c r="AP30" s="428"/>
      <c r="AQ30" s="191"/>
      <c r="AR30" s="33">
        <f>SUM(AI30:AP30)</f>
        <v>0</v>
      </c>
    </row>
    <row r="31" spans="2:44">
      <c r="D31" s="421" t="s">
        <v>43</v>
      </c>
      <c r="G31" s="423" t="s">
        <v>39</v>
      </c>
      <c r="L31" s="429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1"/>
      <c r="AD31" s="191"/>
      <c r="AE31" s="191"/>
      <c r="AF31" s="191"/>
      <c r="AG31" s="191"/>
      <c r="AH31" s="191"/>
      <c r="AI31" s="427">
        <v>0.4</v>
      </c>
      <c r="AJ31" s="427">
        <v>0.1</v>
      </c>
      <c r="AK31" s="428"/>
      <c r="AL31" s="428"/>
      <c r="AM31" s="428"/>
      <c r="AN31" s="428"/>
      <c r="AO31" s="428"/>
      <c r="AP31" s="428"/>
      <c r="AQ31" s="191"/>
      <c r="AR31" s="33">
        <f t="shared" ref="AR31:AR36" si="4">SUM(AI31:AP31)</f>
        <v>0.5</v>
      </c>
    </row>
    <row r="32" spans="2:44">
      <c r="D32" s="421" t="s">
        <v>42</v>
      </c>
      <c r="G32" s="423" t="s">
        <v>39</v>
      </c>
      <c r="L32" s="429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1"/>
      <c r="AD32" s="191"/>
      <c r="AE32" s="191"/>
      <c r="AF32" s="191"/>
      <c r="AG32" s="191"/>
      <c r="AH32" s="191"/>
      <c r="AI32" s="427">
        <v>2.4</v>
      </c>
      <c r="AJ32" s="427">
        <v>11.14</v>
      </c>
      <c r="AK32" s="428"/>
      <c r="AL32" s="428"/>
      <c r="AM32" s="428"/>
      <c r="AN32" s="428"/>
      <c r="AO32" s="428"/>
      <c r="AP32" s="428"/>
      <c r="AQ32" s="191"/>
      <c r="AR32" s="33">
        <f t="shared" si="4"/>
        <v>13.540000000000001</v>
      </c>
    </row>
    <row r="33" spans="3:44">
      <c r="D33" s="421" t="s">
        <v>41</v>
      </c>
      <c r="G33" s="423" t="s">
        <v>39</v>
      </c>
      <c r="L33" s="429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1"/>
      <c r="AD33" s="191"/>
      <c r="AE33" s="191"/>
      <c r="AF33" s="191"/>
      <c r="AG33" s="191"/>
      <c r="AH33" s="191"/>
      <c r="AI33" s="427">
        <v>37</v>
      </c>
      <c r="AJ33" s="427">
        <v>5.7190000000000003</v>
      </c>
      <c r="AK33" s="428"/>
      <c r="AL33" s="428"/>
      <c r="AM33" s="428"/>
      <c r="AN33" s="428"/>
      <c r="AO33" s="428"/>
      <c r="AP33" s="428"/>
      <c r="AQ33" s="191"/>
      <c r="AR33" s="33">
        <f t="shared" si="4"/>
        <v>42.719000000000001</v>
      </c>
    </row>
    <row r="34" spans="3:44">
      <c r="D34" s="421" t="s">
        <v>40</v>
      </c>
      <c r="G34" s="423" t="s">
        <v>39</v>
      </c>
      <c r="L34" s="429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1"/>
      <c r="AD34" s="191"/>
      <c r="AE34" s="191"/>
      <c r="AF34" s="191"/>
      <c r="AG34" s="191"/>
      <c r="AH34" s="191"/>
      <c r="AI34" s="427"/>
      <c r="AJ34" s="427">
        <v>0.04</v>
      </c>
      <c r="AK34" s="428"/>
      <c r="AL34" s="428"/>
      <c r="AM34" s="428"/>
      <c r="AN34" s="428"/>
      <c r="AO34" s="428"/>
      <c r="AP34" s="428"/>
      <c r="AQ34" s="191"/>
      <c r="AR34" s="33">
        <f t="shared" si="4"/>
        <v>0.04</v>
      </c>
    </row>
    <row r="35" spans="3:44">
      <c r="D35" s="421" t="s">
        <v>261</v>
      </c>
      <c r="G35" s="423" t="s">
        <v>39</v>
      </c>
      <c r="L35" s="429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1"/>
      <c r="AD35" s="191"/>
      <c r="AE35" s="191"/>
      <c r="AF35" s="191"/>
      <c r="AG35" s="191"/>
      <c r="AH35" s="191"/>
      <c r="AI35" s="427">
        <v>43.9</v>
      </c>
      <c r="AJ35" s="427">
        <v>18.23</v>
      </c>
      <c r="AK35" s="428"/>
      <c r="AL35" s="428"/>
      <c r="AM35" s="428"/>
      <c r="AN35" s="428"/>
      <c r="AO35" s="428"/>
      <c r="AP35" s="428"/>
      <c r="AQ35" s="191"/>
      <c r="AR35" s="33">
        <f t="shared" si="4"/>
        <v>62.129999999999995</v>
      </c>
    </row>
    <row r="36" spans="3:44">
      <c r="D36" s="24" t="s">
        <v>1</v>
      </c>
      <c r="G36" s="423"/>
      <c r="L36" s="432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4"/>
      <c r="AD36" s="191"/>
      <c r="AE36" s="191"/>
      <c r="AF36" s="191"/>
      <c r="AG36" s="191"/>
      <c r="AH36" s="191"/>
      <c r="AI36" s="435">
        <f t="shared" ref="AI36:AP36" si="5">SUM(AI30:AI35)</f>
        <v>83.699999999999989</v>
      </c>
      <c r="AJ36" s="435">
        <f t="shared" si="5"/>
        <v>35.228999999999999</v>
      </c>
      <c r="AK36" s="223">
        <f t="shared" si="5"/>
        <v>0</v>
      </c>
      <c r="AL36" s="223">
        <f t="shared" si="5"/>
        <v>0</v>
      </c>
      <c r="AM36" s="223">
        <f t="shared" si="5"/>
        <v>0</v>
      </c>
      <c r="AN36" s="223">
        <f t="shared" si="5"/>
        <v>0</v>
      </c>
      <c r="AO36" s="223">
        <f t="shared" si="5"/>
        <v>0</v>
      </c>
      <c r="AP36" s="223">
        <f t="shared" si="5"/>
        <v>0</v>
      </c>
      <c r="AQ36" s="191"/>
      <c r="AR36" s="33">
        <f t="shared" si="4"/>
        <v>118.92899999999999</v>
      </c>
    </row>
    <row r="37" spans="3:44" s="437" customFormat="1">
      <c r="D37" s="421"/>
      <c r="E37" s="421"/>
      <c r="F37" s="421"/>
      <c r="G37" s="423"/>
      <c r="H37" s="421"/>
      <c r="I37" s="421"/>
      <c r="J37" s="421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C37" s="421"/>
      <c r="AD37" s="40"/>
      <c r="AE37" s="40"/>
      <c r="AF37" s="40"/>
      <c r="AG37" s="40"/>
      <c r="AH37" s="40"/>
      <c r="AI37" s="439"/>
      <c r="AJ37" s="439"/>
      <c r="AK37" s="40"/>
      <c r="AL37" s="40"/>
      <c r="AM37" s="40"/>
      <c r="AN37" s="40"/>
      <c r="AO37" s="40"/>
      <c r="AP37" s="40"/>
      <c r="AQ37" s="39"/>
      <c r="AR37" s="39"/>
    </row>
    <row r="38" spans="3:44" ht="12.6" customHeight="1">
      <c r="C38" s="24" t="s">
        <v>45</v>
      </c>
      <c r="G38" s="423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I38" s="436"/>
      <c r="AJ38" s="436"/>
    </row>
    <row r="39" spans="3:44">
      <c r="D39" s="421" t="s">
        <v>44</v>
      </c>
      <c r="G39" s="423" t="s">
        <v>39</v>
      </c>
      <c r="L39" s="424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6"/>
      <c r="AD39" s="191"/>
      <c r="AE39" s="191"/>
      <c r="AF39" s="191"/>
      <c r="AG39" s="191"/>
      <c r="AH39" s="191"/>
      <c r="AI39" s="427"/>
      <c r="AJ39" s="427"/>
      <c r="AK39" s="428"/>
      <c r="AL39" s="428"/>
      <c r="AM39" s="428"/>
      <c r="AN39" s="428"/>
      <c r="AO39" s="428"/>
      <c r="AP39" s="428"/>
      <c r="AQ39" s="191"/>
      <c r="AR39" s="33">
        <f>SUM(AI39:AP39)</f>
        <v>0</v>
      </c>
    </row>
    <row r="40" spans="3:44">
      <c r="D40" s="421" t="s">
        <v>43</v>
      </c>
      <c r="G40" s="423" t="s">
        <v>39</v>
      </c>
      <c r="L40" s="429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1"/>
      <c r="AD40" s="191"/>
      <c r="AE40" s="191"/>
      <c r="AF40" s="191"/>
      <c r="AG40" s="191"/>
      <c r="AH40" s="191"/>
      <c r="AI40" s="427"/>
      <c r="AJ40" s="427"/>
      <c r="AK40" s="428"/>
      <c r="AL40" s="428"/>
      <c r="AM40" s="428"/>
      <c r="AN40" s="428"/>
      <c r="AO40" s="428"/>
      <c r="AP40" s="428"/>
      <c r="AQ40" s="191"/>
      <c r="AR40" s="33">
        <f t="shared" ref="AR40:AR45" si="6">SUM(AI40:AP40)</f>
        <v>0</v>
      </c>
    </row>
    <row r="41" spans="3:44">
      <c r="D41" s="421" t="s">
        <v>42</v>
      </c>
      <c r="G41" s="423" t="s">
        <v>39</v>
      </c>
      <c r="L41" s="429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1"/>
      <c r="AD41" s="191"/>
      <c r="AE41" s="191"/>
      <c r="AF41" s="191"/>
      <c r="AG41" s="191"/>
      <c r="AH41" s="191"/>
      <c r="AI41" s="427"/>
      <c r="AJ41" s="427"/>
      <c r="AK41" s="428"/>
      <c r="AL41" s="428"/>
      <c r="AM41" s="428"/>
      <c r="AN41" s="428"/>
      <c r="AO41" s="428"/>
      <c r="AP41" s="428"/>
      <c r="AQ41" s="191"/>
      <c r="AR41" s="33">
        <f t="shared" si="6"/>
        <v>0</v>
      </c>
    </row>
    <row r="42" spans="3:44">
      <c r="D42" s="421" t="s">
        <v>41</v>
      </c>
      <c r="G42" s="423" t="s">
        <v>39</v>
      </c>
      <c r="L42" s="429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1"/>
      <c r="AD42" s="191"/>
      <c r="AE42" s="191"/>
      <c r="AF42" s="191"/>
      <c r="AG42" s="191"/>
      <c r="AH42" s="191"/>
      <c r="AI42" s="427"/>
      <c r="AJ42" s="427"/>
      <c r="AK42" s="428"/>
      <c r="AL42" s="428"/>
      <c r="AM42" s="428"/>
      <c r="AN42" s="428"/>
      <c r="AO42" s="428"/>
      <c r="AP42" s="428"/>
      <c r="AQ42" s="191"/>
      <c r="AR42" s="33">
        <f t="shared" si="6"/>
        <v>0</v>
      </c>
    </row>
    <row r="43" spans="3:44">
      <c r="D43" s="421" t="s">
        <v>40</v>
      </c>
      <c r="G43" s="423" t="s">
        <v>39</v>
      </c>
      <c r="L43" s="429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1"/>
      <c r="AD43" s="191"/>
      <c r="AE43" s="191"/>
      <c r="AF43" s="191"/>
      <c r="AG43" s="191"/>
      <c r="AH43" s="191"/>
      <c r="AI43" s="427"/>
      <c r="AJ43" s="427"/>
      <c r="AK43" s="428"/>
      <c r="AL43" s="428"/>
      <c r="AM43" s="428"/>
      <c r="AN43" s="428"/>
      <c r="AO43" s="428"/>
      <c r="AP43" s="428"/>
      <c r="AQ43" s="191"/>
      <c r="AR43" s="33">
        <f t="shared" si="6"/>
        <v>0</v>
      </c>
    </row>
    <row r="44" spans="3:44">
      <c r="D44" s="421" t="s">
        <v>261</v>
      </c>
      <c r="G44" s="423" t="s">
        <v>39</v>
      </c>
      <c r="L44" s="429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1"/>
      <c r="AD44" s="191"/>
      <c r="AE44" s="191"/>
      <c r="AF44" s="191"/>
      <c r="AG44" s="191"/>
      <c r="AH44" s="191"/>
      <c r="AI44" s="427">
        <v>580.20000000000005</v>
      </c>
      <c r="AJ44" s="427">
        <v>366.52</v>
      </c>
      <c r="AK44" s="428"/>
      <c r="AL44" s="428"/>
      <c r="AM44" s="428"/>
      <c r="AN44" s="428"/>
      <c r="AO44" s="428"/>
      <c r="AP44" s="428"/>
      <c r="AQ44" s="191"/>
      <c r="AR44" s="33">
        <f t="shared" si="6"/>
        <v>946.72</v>
      </c>
    </row>
    <row r="45" spans="3:44">
      <c r="D45" s="24" t="s">
        <v>1</v>
      </c>
      <c r="G45" s="423"/>
      <c r="L45" s="432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4"/>
      <c r="AD45" s="191"/>
      <c r="AE45" s="191"/>
      <c r="AF45" s="191"/>
      <c r="AG45" s="191"/>
      <c r="AH45" s="191"/>
      <c r="AI45" s="435">
        <f t="shared" ref="AI45:AP45" si="7">SUM(AI39:AI44)</f>
        <v>580.20000000000005</v>
      </c>
      <c r="AJ45" s="435">
        <f t="shared" si="7"/>
        <v>366.52</v>
      </c>
      <c r="AK45" s="223">
        <f t="shared" si="7"/>
        <v>0</v>
      </c>
      <c r="AL45" s="223">
        <f t="shared" si="7"/>
        <v>0</v>
      </c>
      <c r="AM45" s="223">
        <f t="shared" si="7"/>
        <v>0</v>
      </c>
      <c r="AN45" s="223">
        <f t="shared" si="7"/>
        <v>0</v>
      </c>
      <c r="AO45" s="223">
        <f t="shared" si="7"/>
        <v>0</v>
      </c>
      <c r="AP45" s="223">
        <f t="shared" si="7"/>
        <v>0</v>
      </c>
      <c r="AQ45" s="191"/>
      <c r="AR45" s="33">
        <f t="shared" si="6"/>
        <v>946.72</v>
      </c>
    </row>
    <row r="46" spans="3:44" s="437" customFormat="1">
      <c r="D46" s="421"/>
      <c r="E46" s="421"/>
      <c r="F46" s="421"/>
      <c r="G46" s="423"/>
      <c r="H46" s="421"/>
      <c r="I46" s="421"/>
      <c r="J46" s="421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C46" s="421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39"/>
      <c r="AR46" s="39"/>
    </row>
    <row r="47" spans="3:44"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</row>
    <row r="48" spans="3:44"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</row>
    <row r="49" spans="13:27"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</row>
    <row r="50" spans="13:27"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</row>
    <row r="51" spans="13:27"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</row>
    <row r="52" spans="13:27"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</row>
    <row r="53" spans="13:27"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</row>
    <row r="54" spans="13:27"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</row>
    <row r="55" spans="13:27"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</row>
    <row r="56" spans="13:27"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</row>
    <row r="57" spans="13:27"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</row>
    <row r="58" spans="13:27"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</row>
    <row r="59" spans="13:27"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</row>
    <row r="60" spans="13:27"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</row>
    <row r="61" spans="13:27"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</row>
    <row r="62" spans="13:27"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</row>
    <row r="63" spans="13:27"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</row>
    <row r="64" spans="13:27"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</row>
    <row r="65" spans="13:27"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</row>
    <row r="66" spans="13:27"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</row>
    <row r="67" spans="13:27"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</row>
    <row r="68" spans="13:27"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</row>
    <row r="69" spans="13:27"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</row>
    <row r="70" spans="13:27"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</row>
    <row r="71" spans="13:27"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</row>
    <row r="72" spans="13:27"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</row>
    <row r="73" spans="13:27"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</row>
    <row r="74" spans="13:27"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</row>
    <row r="75" spans="13:27"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</row>
    <row r="76" spans="13:27"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</row>
    <row r="77" spans="13:27"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</row>
    <row r="78" spans="13:27"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</row>
    <row r="79" spans="13:27"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</row>
    <row r="80" spans="13:27"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</row>
    <row r="81" spans="13:27"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</row>
    <row r="82" spans="13:27"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</row>
    <row r="83" spans="13:27"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</row>
    <row r="84" spans="13:27"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</row>
    <row r="85" spans="13:27"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</row>
    <row r="86" spans="13:27"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</row>
    <row r="87" spans="13:27"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</row>
    <row r="88" spans="13:27"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</row>
    <row r="89" spans="13:27"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</row>
    <row r="90" spans="13:27"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</row>
    <row r="91" spans="13:27"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</row>
    <row r="92" spans="13:27"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</row>
    <row r="93" spans="13:27"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</row>
    <row r="94" spans="13:27"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</row>
    <row r="95" spans="13:27"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</row>
    <row r="96" spans="13:27"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</row>
    <row r="97" spans="13:27"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</row>
    <row r="98" spans="13:27"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</row>
    <row r="99" spans="13:27"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3:27"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</row>
    <row r="101" spans="13:27"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</row>
    <row r="102" spans="13:27"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</row>
    <row r="103" spans="13:27"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</row>
    <row r="104" spans="13:27"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</row>
    <row r="105" spans="13:27"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</row>
    <row r="106" spans="13:27"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3:27"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3:27"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</row>
    <row r="109" spans="13:27"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</row>
    <row r="110" spans="13:27"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</row>
    <row r="111" spans="13:27"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</row>
    <row r="112" spans="13:27"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</row>
    <row r="113" spans="13:27"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</row>
    <row r="114" spans="13:27"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</row>
    <row r="115" spans="13:27"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</row>
    <row r="116" spans="13:27"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</row>
    <row r="117" spans="13:27"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</row>
    <row r="118" spans="13:27"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</row>
    <row r="119" spans="13:27"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</row>
    <row r="120" spans="13:27"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</row>
    <row r="121" spans="13:27"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</row>
    <row r="122" spans="13:27"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</row>
    <row r="123" spans="13:27"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</row>
    <row r="124" spans="13:27"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</row>
    <row r="125" spans="13:27"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</row>
    <row r="126" spans="13:27"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</row>
    <row r="127" spans="13:27"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</row>
    <row r="128" spans="13:27"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</row>
    <row r="129" spans="13:27"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</row>
    <row r="130" spans="13:27"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</row>
    <row r="131" spans="13:27"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</row>
    <row r="132" spans="13:27"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</row>
    <row r="133" spans="13:27"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</row>
    <row r="134" spans="13:27"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</row>
    <row r="135" spans="13:27"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</row>
    <row r="136" spans="13:27"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</row>
    <row r="137" spans="13:27"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</row>
    <row r="138" spans="13:27"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</row>
    <row r="139" spans="13:27"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</row>
    <row r="140" spans="13:27"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</row>
    <row r="141" spans="13:27"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</row>
    <row r="142" spans="13:27"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</row>
    <row r="143" spans="13:27"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</row>
    <row r="144" spans="13:27"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</row>
    <row r="145" spans="13:27"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</row>
    <row r="146" spans="13:27"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</row>
    <row r="147" spans="13:27"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</row>
    <row r="148" spans="13:27"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</row>
    <row r="149" spans="13:27"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</row>
    <row r="150" spans="13:27"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</row>
    <row r="151" spans="13:27"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</row>
    <row r="152" spans="13:27"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  <c r="Z152" s="422"/>
      <c r="AA152" s="422"/>
    </row>
    <row r="153" spans="13:27"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</row>
    <row r="154" spans="13:27"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  <c r="Z154" s="422"/>
      <c r="AA154" s="422"/>
    </row>
    <row r="155" spans="13:27"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  <c r="Z155" s="422"/>
      <c r="AA155" s="422"/>
    </row>
    <row r="156" spans="13:27"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</row>
    <row r="157" spans="13:27"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  <c r="Z157" s="422"/>
      <c r="AA157" s="422"/>
    </row>
    <row r="158" spans="13:27"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422"/>
      <c r="AA158" s="422"/>
    </row>
    <row r="159" spans="13:27"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  <c r="Z159" s="422"/>
      <c r="AA159" s="422"/>
    </row>
    <row r="160" spans="13:27"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  <c r="Z160" s="422"/>
      <c r="AA160" s="422"/>
    </row>
    <row r="161" spans="13:27">
      <c r="M161" s="422"/>
      <c r="N161" s="422"/>
      <c r="O161" s="422"/>
      <c r="P161" s="422"/>
      <c r="Q161" s="422"/>
      <c r="R161" s="422"/>
      <c r="S161" s="422"/>
      <c r="T161" s="422"/>
      <c r="U161" s="422"/>
      <c r="V161" s="422"/>
      <c r="W161" s="422"/>
      <c r="X161" s="422"/>
      <c r="Y161" s="422"/>
      <c r="Z161" s="422"/>
      <c r="AA161" s="422"/>
    </row>
    <row r="162" spans="13:27"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</row>
    <row r="163" spans="13:27"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  <c r="W163" s="422"/>
      <c r="X163" s="422"/>
      <c r="Y163" s="422"/>
      <c r="Z163" s="422"/>
      <c r="AA163" s="422"/>
    </row>
    <row r="164" spans="13:27">
      <c r="M164" s="422"/>
      <c r="N164" s="422"/>
      <c r="O164" s="422"/>
      <c r="P164" s="422"/>
      <c r="Q164" s="422"/>
      <c r="R164" s="422"/>
      <c r="S164" s="422"/>
      <c r="T164" s="422"/>
      <c r="U164" s="422"/>
      <c r="V164" s="422"/>
      <c r="W164" s="422"/>
      <c r="X164" s="422"/>
      <c r="Y164" s="422"/>
      <c r="Z164" s="422"/>
      <c r="AA164" s="422"/>
    </row>
    <row r="165" spans="13:27">
      <c r="M165" s="422"/>
      <c r="N165" s="422"/>
      <c r="O165" s="422"/>
      <c r="P165" s="422"/>
      <c r="Q165" s="422"/>
      <c r="R165" s="422"/>
      <c r="S165" s="422"/>
      <c r="T165" s="422"/>
      <c r="U165" s="422"/>
      <c r="V165" s="422"/>
      <c r="W165" s="422"/>
      <c r="X165" s="422"/>
      <c r="Y165" s="422"/>
      <c r="Z165" s="422"/>
      <c r="AA165" s="422"/>
    </row>
    <row r="166" spans="13:27">
      <c r="M166" s="422"/>
      <c r="N166" s="422"/>
      <c r="O166" s="422"/>
      <c r="P166" s="422"/>
      <c r="Q166" s="422"/>
      <c r="R166" s="422"/>
      <c r="S166" s="422"/>
      <c r="T166" s="422"/>
      <c r="U166" s="422"/>
      <c r="V166" s="422"/>
      <c r="W166" s="422"/>
      <c r="X166" s="422"/>
      <c r="Y166" s="422"/>
      <c r="Z166" s="422"/>
      <c r="AA166" s="422"/>
    </row>
    <row r="167" spans="13:27">
      <c r="M167" s="422"/>
      <c r="N167" s="422"/>
      <c r="O167" s="422"/>
      <c r="P167" s="422"/>
      <c r="Q167" s="422"/>
      <c r="R167" s="422"/>
      <c r="S167" s="422"/>
      <c r="T167" s="422"/>
      <c r="U167" s="422"/>
      <c r="V167" s="422"/>
      <c r="W167" s="422"/>
      <c r="X167" s="422"/>
      <c r="Y167" s="422"/>
      <c r="Z167" s="422"/>
      <c r="AA167" s="422"/>
    </row>
    <row r="168" spans="13:27">
      <c r="M168" s="422"/>
      <c r="N168" s="422"/>
      <c r="O168" s="422"/>
      <c r="P168" s="422"/>
      <c r="Q168" s="422"/>
      <c r="R168" s="422"/>
      <c r="S168" s="422"/>
      <c r="T168" s="422"/>
      <c r="U168" s="422"/>
      <c r="V168" s="422"/>
      <c r="W168" s="422"/>
      <c r="X168" s="422"/>
      <c r="Y168" s="422"/>
      <c r="Z168" s="422"/>
      <c r="AA168" s="422"/>
    </row>
    <row r="169" spans="13:27">
      <c r="M169" s="422"/>
      <c r="N169" s="422"/>
      <c r="O169" s="422"/>
      <c r="P169" s="422"/>
      <c r="Q169" s="422"/>
      <c r="R169" s="422"/>
      <c r="S169" s="422"/>
      <c r="T169" s="422"/>
      <c r="U169" s="422"/>
      <c r="V169" s="422"/>
      <c r="W169" s="422"/>
      <c r="X169" s="422"/>
      <c r="Y169" s="422"/>
      <c r="Z169" s="422"/>
      <c r="AA169" s="422"/>
    </row>
    <row r="170" spans="13:27"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  <c r="W170" s="422"/>
      <c r="X170" s="422"/>
      <c r="Y170" s="422"/>
      <c r="Z170" s="422"/>
      <c r="AA170" s="422"/>
    </row>
    <row r="171" spans="13:27"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  <c r="W171" s="422"/>
      <c r="X171" s="422"/>
      <c r="Y171" s="422"/>
      <c r="Z171" s="422"/>
      <c r="AA171" s="422"/>
    </row>
    <row r="172" spans="13:27"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</row>
    <row r="173" spans="13:27"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  <c r="W173" s="422"/>
      <c r="X173" s="422"/>
      <c r="Y173" s="422"/>
      <c r="Z173" s="422"/>
      <c r="AA173" s="422"/>
    </row>
    <row r="174" spans="13:27">
      <c r="M174" s="422"/>
      <c r="N174" s="422"/>
      <c r="O174" s="422"/>
      <c r="P174" s="422"/>
      <c r="Q174" s="422"/>
      <c r="R174" s="422"/>
      <c r="S174" s="422"/>
      <c r="T174" s="422"/>
      <c r="U174" s="422"/>
      <c r="V174" s="422"/>
      <c r="W174" s="422"/>
      <c r="X174" s="422"/>
      <c r="Y174" s="422"/>
      <c r="Z174" s="422"/>
      <c r="AA174" s="422"/>
    </row>
    <row r="175" spans="13:27">
      <c r="M175" s="422"/>
      <c r="N175" s="422"/>
      <c r="O175" s="422"/>
      <c r="P175" s="422"/>
      <c r="Q175" s="422"/>
      <c r="R175" s="422"/>
      <c r="S175" s="422"/>
      <c r="T175" s="422"/>
      <c r="U175" s="422"/>
      <c r="V175" s="422"/>
      <c r="W175" s="422"/>
      <c r="X175" s="422"/>
      <c r="Y175" s="422"/>
      <c r="Z175" s="422"/>
      <c r="AA175" s="422"/>
    </row>
    <row r="176" spans="13:27"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  <c r="AA176" s="422"/>
    </row>
    <row r="177" spans="13:27">
      <c r="M177" s="422"/>
      <c r="N177" s="422"/>
      <c r="O177" s="422"/>
      <c r="P177" s="422"/>
      <c r="Q177" s="422"/>
      <c r="R177" s="422"/>
      <c r="S177" s="422"/>
      <c r="T177" s="422"/>
      <c r="U177" s="422"/>
      <c r="V177" s="422"/>
      <c r="W177" s="422"/>
      <c r="X177" s="422"/>
      <c r="Y177" s="422"/>
      <c r="Z177" s="422"/>
      <c r="AA177" s="422"/>
    </row>
    <row r="178" spans="13:27"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422"/>
      <c r="AA178" s="422"/>
    </row>
    <row r="179" spans="13:27"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422"/>
      <c r="AA179" s="422"/>
    </row>
    <row r="180" spans="13:27"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  <c r="AA180" s="422"/>
    </row>
    <row r="181" spans="13:27"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</row>
    <row r="182" spans="13:27"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</row>
    <row r="183" spans="13:27"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</row>
    <row r="184" spans="13:27"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2"/>
    </row>
    <row r="185" spans="13:27">
      <c r="M185" s="422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</row>
    <row r="186" spans="13:27"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</row>
    <row r="187" spans="13:27"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</row>
    <row r="188" spans="13:27"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</row>
    <row r="189" spans="13:27"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</row>
    <row r="190" spans="13:27">
      <c r="M190" s="422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</row>
    <row r="191" spans="13:27">
      <c r="M191" s="42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</row>
    <row r="192" spans="13:27">
      <c r="M192" s="422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</row>
    <row r="193" spans="13:27">
      <c r="M193" s="42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</row>
    <row r="194" spans="13:27"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</row>
    <row r="195" spans="13:27"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422"/>
      <c r="AA195" s="422"/>
    </row>
    <row r="196" spans="13:27"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422"/>
      <c r="Y196" s="422"/>
      <c r="Z196" s="422"/>
      <c r="AA196" s="422"/>
    </row>
    <row r="197" spans="13:27"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422"/>
      <c r="AA197" s="422"/>
    </row>
    <row r="198" spans="13:27"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2"/>
      <c r="Z198" s="422"/>
      <c r="AA198" s="422"/>
    </row>
    <row r="199" spans="13:27">
      <c r="M199" s="422"/>
      <c r="N199" s="422"/>
      <c r="O199" s="422"/>
      <c r="P199" s="422"/>
      <c r="Q199" s="422"/>
      <c r="R199" s="422"/>
      <c r="S199" s="422"/>
      <c r="T199" s="422"/>
      <c r="U199" s="422"/>
      <c r="V199" s="422"/>
      <c r="W199" s="422"/>
      <c r="X199" s="422"/>
      <c r="Y199" s="422"/>
      <c r="Z199" s="422"/>
      <c r="AA199" s="422"/>
    </row>
    <row r="200" spans="13:27"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  <c r="W200" s="422"/>
      <c r="X200" s="422"/>
      <c r="Y200" s="422"/>
      <c r="Z200" s="422"/>
      <c r="AA200" s="422"/>
    </row>
    <row r="201" spans="13:27">
      <c r="M201" s="422"/>
      <c r="N201" s="422"/>
      <c r="O201" s="422"/>
      <c r="P201" s="422"/>
      <c r="Q201" s="422"/>
      <c r="R201" s="422"/>
      <c r="S201" s="422"/>
      <c r="T201" s="422"/>
      <c r="U201" s="422"/>
      <c r="V201" s="422"/>
      <c r="W201" s="422"/>
      <c r="X201" s="422"/>
      <c r="Y201" s="422"/>
      <c r="Z201" s="422"/>
      <c r="AA201" s="422"/>
    </row>
    <row r="202" spans="13:27">
      <c r="M202" s="422"/>
      <c r="N202" s="422"/>
      <c r="O202" s="422"/>
      <c r="P202" s="422"/>
      <c r="Q202" s="422"/>
      <c r="R202" s="422"/>
      <c r="S202" s="422"/>
      <c r="T202" s="422"/>
      <c r="U202" s="422"/>
      <c r="V202" s="422"/>
      <c r="W202" s="422"/>
      <c r="X202" s="422"/>
      <c r="Y202" s="422"/>
      <c r="Z202" s="422"/>
      <c r="AA202" s="422"/>
    </row>
    <row r="203" spans="13:27">
      <c r="M203" s="422"/>
      <c r="N203" s="422"/>
      <c r="O203" s="422"/>
      <c r="P203" s="422"/>
      <c r="Q203" s="422"/>
      <c r="R203" s="422"/>
      <c r="S203" s="422"/>
      <c r="T203" s="422"/>
      <c r="U203" s="422"/>
      <c r="V203" s="422"/>
      <c r="W203" s="422"/>
      <c r="X203" s="422"/>
      <c r="Y203" s="422"/>
      <c r="Z203" s="422"/>
      <c r="AA203" s="422"/>
    </row>
    <row r="204" spans="13:27"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  <c r="AA204" s="422"/>
    </row>
    <row r="205" spans="13:27"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  <c r="W205" s="422"/>
      <c r="X205" s="422"/>
      <c r="Y205" s="422"/>
      <c r="Z205" s="422"/>
      <c r="AA205" s="422"/>
    </row>
    <row r="206" spans="13:27">
      <c r="M206" s="422"/>
      <c r="N206" s="422"/>
      <c r="O206" s="422"/>
      <c r="P206" s="422"/>
      <c r="Q206" s="422"/>
      <c r="R206" s="422"/>
      <c r="S206" s="422"/>
      <c r="T206" s="422"/>
      <c r="U206" s="422"/>
      <c r="V206" s="422"/>
      <c r="W206" s="422"/>
      <c r="X206" s="422"/>
      <c r="Y206" s="422"/>
      <c r="Z206" s="422"/>
      <c r="AA206" s="422"/>
    </row>
    <row r="207" spans="13:27">
      <c r="M207" s="422"/>
      <c r="N207" s="422"/>
      <c r="O207" s="422"/>
      <c r="P207" s="422"/>
      <c r="Q207" s="422"/>
      <c r="R207" s="422"/>
      <c r="S207" s="422"/>
      <c r="T207" s="422"/>
      <c r="U207" s="422"/>
      <c r="V207" s="422"/>
      <c r="W207" s="422"/>
      <c r="X207" s="422"/>
      <c r="Y207" s="422"/>
      <c r="Z207" s="422"/>
      <c r="AA207" s="422"/>
    </row>
    <row r="208" spans="13:27"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  <c r="W208" s="422"/>
      <c r="X208" s="422"/>
      <c r="Y208" s="422"/>
      <c r="Z208" s="422"/>
      <c r="AA208" s="422"/>
    </row>
    <row r="209" spans="13:27"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2"/>
      <c r="Z209" s="422"/>
      <c r="AA209" s="422"/>
    </row>
    <row r="210" spans="13:27"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422"/>
      <c r="AA210" s="422"/>
    </row>
    <row r="211" spans="13:27"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  <c r="AA211" s="422"/>
    </row>
    <row r="212" spans="13:27">
      <c r="M212" s="422"/>
      <c r="N212" s="422"/>
      <c r="O212" s="422"/>
      <c r="P212" s="422"/>
      <c r="Q212" s="422"/>
      <c r="R212" s="422"/>
      <c r="S212" s="422"/>
      <c r="T212" s="422"/>
      <c r="U212" s="422"/>
      <c r="V212" s="422"/>
      <c r="W212" s="422"/>
      <c r="X212" s="422"/>
      <c r="Y212" s="422"/>
      <c r="Z212" s="422"/>
      <c r="AA212" s="422"/>
    </row>
    <row r="213" spans="13:27">
      <c r="M213" s="422"/>
      <c r="N213" s="422"/>
      <c r="O213" s="422"/>
      <c r="P213" s="422"/>
      <c r="Q213" s="422"/>
      <c r="R213" s="422"/>
      <c r="S213" s="422"/>
      <c r="T213" s="422"/>
      <c r="U213" s="422"/>
      <c r="V213" s="422"/>
      <c r="W213" s="422"/>
      <c r="X213" s="422"/>
      <c r="Y213" s="422"/>
      <c r="Z213" s="422"/>
      <c r="AA213" s="422"/>
    </row>
    <row r="214" spans="13:27"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2"/>
      <c r="Z214" s="422"/>
      <c r="AA214" s="422"/>
    </row>
    <row r="215" spans="13:27">
      <c r="M215" s="422"/>
      <c r="N215" s="422"/>
      <c r="O215" s="422"/>
      <c r="P215" s="422"/>
      <c r="Q215" s="422"/>
      <c r="R215" s="422"/>
      <c r="S215" s="422"/>
      <c r="T215" s="422"/>
      <c r="U215" s="422"/>
      <c r="V215" s="422"/>
      <c r="W215" s="422"/>
      <c r="X215" s="422"/>
      <c r="Y215" s="422"/>
      <c r="Z215" s="422"/>
      <c r="AA215" s="422"/>
    </row>
    <row r="216" spans="13:27"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  <c r="W216" s="422"/>
      <c r="X216" s="422"/>
      <c r="Y216" s="422"/>
      <c r="Z216" s="422"/>
      <c r="AA216" s="422"/>
    </row>
    <row r="217" spans="13:27">
      <c r="M217" s="422"/>
      <c r="N217" s="422"/>
      <c r="O217" s="422"/>
      <c r="P217" s="422"/>
      <c r="Q217" s="422"/>
      <c r="R217" s="422"/>
      <c r="S217" s="422"/>
      <c r="T217" s="422"/>
      <c r="U217" s="422"/>
      <c r="V217" s="422"/>
      <c r="W217" s="422"/>
      <c r="X217" s="422"/>
      <c r="Y217" s="422"/>
      <c r="Z217" s="422"/>
      <c r="AA217" s="422"/>
    </row>
    <row r="218" spans="13:27">
      <c r="M218" s="422"/>
      <c r="N218" s="422"/>
      <c r="O218" s="422"/>
      <c r="P218" s="422"/>
      <c r="Q218" s="422"/>
      <c r="R218" s="422"/>
      <c r="S218" s="422"/>
      <c r="T218" s="422"/>
      <c r="U218" s="422"/>
      <c r="V218" s="422"/>
      <c r="W218" s="422"/>
      <c r="X218" s="422"/>
      <c r="Y218" s="422"/>
      <c r="Z218" s="422"/>
      <c r="AA218" s="422"/>
    </row>
    <row r="219" spans="13:27">
      <c r="M219" s="422"/>
      <c r="N219" s="422"/>
      <c r="O219" s="422"/>
      <c r="P219" s="422"/>
      <c r="Q219" s="422"/>
      <c r="R219" s="422"/>
      <c r="S219" s="422"/>
      <c r="T219" s="422"/>
      <c r="U219" s="422"/>
      <c r="V219" s="422"/>
      <c r="W219" s="422"/>
      <c r="X219" s="422"/>
      <c r="Y219" s="422"/>
      <c r="Z219" s="422"/>
      <c r="AA219" s="422"/>
    </row>
    <row r="220" spans="13:27"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422"/>
      <c r="AA220" s="422"/>
    </row>
    <row r="221" spans="13:27">
      <c r="M221" s="422"/>
      <c r="N221" s="422"/>
      <c r="O221" s="422"/>
      <c r="P221" s="422"/>
      <c r="Q221" s="422"/>
      <c r="R221" s="422"/>
      <c r="S221" s="422"/>
      <c r="T221" s="422"/>
      <c r="U221" s="422"/>
      <c r="V221" s="422"/>
      <c r="W221" s="422"/>
      <c r="X221" s="422"/>
      <c r="Y221" s="422"/>
      <c r="Z221" s="422"/>
      <c r="AA221" s="422"/>
    </row>
    <row r="222" spans="13:27">
      <c r="M222" s="422"/>
      <c r="N222" s="422"/>
      <c r="O222" s="422"/>
      <c r="P222" s="422"/>
      <c r="Q222" s="422"/>
      <c r="R222" s="422"/>
      <c r="S222" s="422"/>
      <c r="T222" s="422"/>
      <c r="U222" s="422"/>
      <c r="V222" s="422"/>
      <c r="W222" s="422"/>
      <c r="X222" s="422"/>
      <c r="Y222" s="422"/>
      <c r="Z222" s="422"/>
      <c r="AA222" s="422"/>
    </row>
    <row r="223" spans="13:27">
      <c r="M223" s="422"/>
      <c r="N223" s="422"/>
      <c r="O223" s="422"/>
      <c r="P223" s="422"/>
      <c r="Q223" s="422"/>
      <c r="R223" s="422"/>
      <c r="S223" s="422"/>
      <c r="T223" s="422"/>
      <c r="U223" s="422"/>
      <c r="V223" s="422"/>
      <c r="W223" s="422"/>
      <c r="X223" s="422"/>
      <c r="Y223" s="422"/>
      <c r="Z223" s="422"/>
      <c r="AA223" s="422"/>
    </row>
    <row r="224" spans="13:27">
      <c r="M224" s="422"/>
      <c r="N224" s="422"/>
      <c r="O224" s="422"/>
      <c r="P224" s="422"/>
      <c r="Q224" s="422"/>
      <c r="R224" s="422"/>
      <c r="S224" s="422"/>
      <c r="T224" s="422"/>
      <c r="U224" s="422"/>
      <c r="V224" s="422"/>
      <c r="W224" s="422"/>
      <c r="X224" s="422"/>
      <c r="Y224" s="422"/>
      <c r="Z224" s="422"/>
      <c r="AA224" s="422"/>
    </row>
    <row r="225" spans="13:27">
      <c r="M225" s="422"/>
      <c r="N225" s="422"/>
      <c r="O225" s="422"/>
      <c r="P225" s="422"/>
      <c r="Q225" s="422"/>
      <c r="R225" s="422"/>
      <c r="S225" s="422"/>
      <c r="T225" s="422"/>
      <c r="U225" s="422"/>
      <c r="V225" s="422"/>
      <c r="W225" s="422"/>
      <c r="X225" s="422"/>
      <c r="Y225" s="422"/>
      <c r="Z225" s="422"/>
      <c r="AA225" s="422"/>
    </row>
    <row r="226" spans="13:27">
      <c r="M226" s="422"/>
      <c r="N226" s="422"/>
      <c r="O226" s="422"/>
      <c r="P226" s="422"/>
      <c r="Q226" s="422"/>
      <c r="R226" s="422"/>
      <c r="S226" s="422"/>
      <c r="T226" s="422"/>
      <c r="U226" s="422"/>
      <c r="V226" s="422"/>
      <c r="W226" s="422"/>
      <c r="X226" s="422"/>
      <c r="Y226" s="422"/>
      <c r="Z226" s="422"/>
      <c r="AA226" s="422"/>
    </row>
    <row r="227" spans="13:27">
      <c r="M227" s="422"/>
      <c r="N227" s="422"/>
      <c r="O227" s="422"/>
      <c r="P227" s="422"/>
      <c r="Q227" s="422"/>
      <c r="R227" s="422"/>
      <c r="S227" s="422"/>
      <c r="T227" s="422"/>
      <c r="U227" s="422"/>
      <c r="V227" s="422"/>
      <c r="W227" s="422"/>
      <c r="X227" s="422"/>
      <c r="Y227" s="422"/>
      <c r="Z227" s="422"/>
      <c r="AA227" s="422"/>
    </row>
    <row r="228" spans="13:27"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422"/>
      <c r="AA228" s="422"/>
    </row>
    <row r="229" spans="13:27"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422"/>
      <c r="AA229" s="422"/>
    </row>
    <row r="230" spans="13:27"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  <c r="W230" s="422"/>
      <c r="X230" s="422"/>
      <c r="Y230" s="422"/>
      <c r="Z230" s="422"/>
      <c r="AA230" s="422"/>
    </row>
    <row r="231" spans="13:27">
      <c r="M231" s="422"/>
      <c r="N231" s="422"/>
      <c r="O231" s="422"/>
      <c r="P231" s="422"/>
      <c r="Q231" s="422"/>
      <c r="R231" s="422"/>
      <c r="S231" s="422"/>
      <c r="T231" s="422"/>
      <c r="U231" s="422"/>
      <c r="V231" s="422"/>
      <c r="W231" s="422"/>
      <c r="X231" s="422"/>
      <c r="Y231" s="422"/>
      <c r="Z231" s="422"/>
      <c r="AA231" s="422"/>
    </row>
    <row r="232" spans="13:27">
      <c r="M232" s="422"/>
      <c r="N232" s="422"/>
      <c r="O232" s="422"/>
      <c r="P232" s="422"/>
      <c r="Q232" s="422"/>
      <c r="R232" s="422"/>
      <c r="S232" s="422"/>
      <c r="T232" s="422"/>
      <c r="U232" s="422"/>
      <c r="V232" s="422"/>
      <c r="W232" s="422"/>
      <c r="X232" s="422"/>
      <c r="Y232" s="422"/>
      <c r="Z232" s="422"/>
      <c r="AA232" s="422"/>
    </row>
    <row r="233" spans="13:27">
      <c r="M233" s="422"/>
      <c r="N233" s="422"/>
      <c r="O233" s="422"/>
      <c r="P233" s="422"/>
      <c r="Q233" s="422"/>
      <c r="R233" s="422"/>
      <c r="S233" s="422"/>
      <c r="T233" s="422"/>
      <c r="U233" s="422"/>
      <c r="V233" s="422"/>
      <c r="W233" s="422"/>
      <c r="X233" s="422"/>
      <c r="Y233" s="422"/>
      <c r="Z233" s="422"/>
      <c r="AA233" s="422"/>
    </row>
    <row r="234" spans="13:27">
      <c r="M234" s="422"/>
      <c r="N234" s="422"/>
      <c r="O234" s="422"/>
      <c r="P234" s="422"/>
      <c r="Q234" s="422"/>
      <c r="R234" s="422"/>
      <c r="S234" s="422"/>
      <c r="T234" s="422"/>
      <c r="U234" s="422"/>
      <c r="V234" s="422"/>
      <c r="W234" s="422"/>
      <c r="X234" s="422"/>
      <c r="Y234" s="422"/>
      <c r="Z234" s="422"/>
      <c r="AA234" s="422"/>
    </row>
    <row r="235" spans="13:27">
      <c r="M235" s="422"/>
      <c r="N235" s="422"/>
      <c r="O235" s="422"/>
      <c r="P235" s="422"/>
      <c r="Q235" s="422"/>
      <c r="R235" s="422"/>
      <c r="S235" s="422"/>
      <c r="T235" s="422"/>
      <c r="U235" s="422"/>
      <c r="V235" s="422"/>
      <c r="W235" s="422"/>
      <c r="X235" s="422"/>
      <c r="Y235" s="422"/>
      <c r="Z235" s="422"/>
      <c r="AA235" s="422"/>
    </row>
    <row r="236" spans="13:27">
      <c r="M236" s="422"/>
      <c r="N236" s="422"/>
      <c r="O236" s="422"/>
      <c r="P236" s="422"/>
      <c r="Q236" s="422"/>
      <c r="R236" s="422"/>
      <c r="S236" s="422"/>
      <c r="T236" s="422"/>
      <c r="U236" s="422"/>
      <c r="V236" s="422"/>
      <c r="W236" s="422"/>
      <c r="X236" s="422"/>
      <c r="Y236" s="422"/>
      <c r="Z236" s="422"/>
      <c r="AA236" s="422"/>
    </row>
    <row r="237" spans="13:27">
      <c r="M237" s="422"/>
      <c r="N237" s="422"/>
      <c r="O237" s="422"/>
      <c r="P237" s="422"/>
      <c r="Q237" s="422"/>
      <c r="R237" s="422"/>
      <c r="S237" s="422"/>
      <c r="T237" s="422"/>
      <c r="U237" s="422"/>
      <c r="V237" s="422"/>
      <c r="W237" s="422"/>
      <c r="X237" s="422"/>
      <c r="Y237" s="422"/>
      <c r="Z237" s="422"/>
      <c r="AA237" s="422"/>
    </row>
    <row r="238" spans="13:27">
      <c r="M238" s="422"/>
      <c r="N238" s="422"/>
      <c r="O238" s="422"/>
      <c r="P238" s="422"/>
      <c r="Q238" s="422"/>
      <c r="R238" s="422"/>
      <c r="S238" s="422"/>
      <c r="T238" s="422"/>
      <c r="U238" s="422"/>
      <c r="V238" s="422"/>
      <c r="W238" s="422"/>
      <c r="X238" s="422"/>
      <c r="Y238" s="422"/>
      <c r="Z238" s="422"/>
      <c r="AA238" s="422"/>
    </row>
    <row r="239" spans="13:27">
      <c r="M239" s="422"/>
      <c r="N239" s="422"/>
      <c r="O239" s="422"/>
      <c r="P239" s="422"/>
      <c r="Q239" s="422"/>
      <c r="R239" s="422"/>
      <c r="S239" s="422"/>
      <c r="T239" s="422"/>
      <c r="U239" s="422"/>
      <c r="V239" s="422"/>
      <c r="W239" s="422"/>
      <c r="X239" s="422"/>
      <c r="Y239" s="422"/>
      <c r="Z239" s="422"/>
      <c r="AA239" s="422"/>
    </row>
    <row r="240" spans="13:27">
      <c r="M240" s="422"/>
      <c r="N240" s="422"/>
      <c r="O240" s="422"/>
      <c r="P240" s="422"/>
      <c r="Q240" s="422"/>
      <c r="R240" s="422"/>
      <c r="S240" s="422"/>
      <c r="T240" s="422"/>
      <c r="U240" s="422"/>
      <c r="V240" s="422"/>
      <c r="W240" s="422"/>
      <c r="X240" s="422"/>
      <c r="Y240" s="422"/>
      <c r="Z240" s="422"/>
      <c r="AA240" s="422"/>
    </row>
    <row r="241" spans="13:27">
      <c r="M241" s="422"/>
      <c r="N241" s="422"/>
      <c r="O241" s="422"/>
      <c r="P241" s="422"/>
      <c r="Q241" s="422"/>
      <c r="R241" s="422"/>
      <c r="S241" s="422"/>
      <c r="T241" s="422"/>
      <c r="U241" s="422"/>
      <c r="V241" s="422"/>
      <c r="W241" s="422"/>
      <c r="X241" s="422"/>
      <c r="Y241" s="422"/>
      <c r="Z241" s="422"/>
      <c r="AA241" s="422"/>
    </row>
    <row r="242" spans="13:27">
      <c r="M242" s="422"/>
      <c r="N242" s="422"/>
      <c r="O242" s="422"/>
      <c r="P242" s="422"/>
      <c r="Q242" s="422"/>
      <c r="R242" s="422"/>
      <c r="S242" s="422"/>
      <c r="T242" s="422"/>
      <c r="U242" s="422"/>
      <c r="V242" s="422"/>
      <c r="W242" s="422"/>
      <c r="X242" s="422"/>
      <c r="Y242" s="422"/>
      <c r="Z242" s="422"/>
      <c r="AA242" s="422"/>
    </row>
    <row r="243" spans="13:27">
      <c r="M243" s="422"/>
      <c r="N243" s="422"/>
      <c r="O243" s="422"/>
      <c r="P243" s="422"/>
      <c r="Q243" s="422"/>
      <c r="R243" s="422"/>
      <c r="S243" s="422"/>
      <c r="T243" s="422"/>
      <c r="U243" s="422"/>
      <c r="V243" s="422"/>
      <c r="W243" s="422"/>
      <c r="X243" s="422"/>
      <c r="Y243" s="422"/>
      <c r="Z243" s="422"/>
      <c r="AA243" s="422"/>
    </row>
    <row r="244" spans="13:27">
      <c r="M244" s="422"/>
      <c r="N244" s="422"/>
      <c r="O244" s="422"/>
      <c r="P244" s="422"/>
      <c r="Q244" s="422"/>
      <c r="R244" s="422"/>
      <c r="S244" s="422"/>
      <c r="T244" s="422"/>
      <c r="U244" s="422"/>
      <c r="V244" s="422"/>
      <c r="W244" s="422"/>
      <c r="X244" s="422"/>
      <c r="Y244" s="422"/>
      <c r="Z244" s="422"/>
      <c r="AA244" s="422"/>
    </row>
    <row r="245" spans="13:27">
      <c r="M245" s="422"/>
      <c r="N245" s="422"/>
      <c r="O245" s="422"/>
      <c r="P245" s="422"/>
      <c r="Q245" s="422"/>
      <c r="R245" s="422"/>
      <c r="S245" s="422"/>
      <c r="T245" s="422"/>
      <c r="U245" s="422"/>
      <c r="V245" s="422"/>
      <c r="W245" s="422"/>
      <c r="X245" s="422"/>
      <c r="Y245" s="422"/>
      <c r="Z245" s="422"/>
      <c r="AA245" s="422"/>
    </row>
    <row r="246" spans="13:27">
      <c r="M246" s="422"/>
      <c r="N246" s="422"/>
      <c r="O246" s="422"/>
      <c r="P246" s="422"/>
      <c r="Q246" s="422"/>
      <c r="R246" s="422"/>
      <c r="S246" s="422"/>
      <c r="T246" s="422"/>
      <c r="U246" s="422"/>
      <c r="V246" s="422"/>
      <c r="W246" s="422"/>
      <c r="X246" s="422"/>
      <c r="Y246" s="422"/>
      <c r="Z246" s="422"/>
      <c r="AA246" s="422"/>
    </row>
    <row r="247" spans="13:27">
      <c r="M247" s="422"/>
      <c r="N247" s="422"/>
      <c r="O247" s="422"/>
      <c r="P247" s="422"/>
      <c r="Q247" s="422"/>
      <c r="R247" s="422"/>
      <c r="S247" s="422"/>
      <c r="T247" s="422"/>
      <c r="U247" s="422"/>
      <c r="V247" s="422"/>
      <c r="W247" s="422"/>
      <c r="X247" s="422"/>
      <c r="Y247" s="422"/>
      <c r="Z247" s="422"/>
      <c r="AA247" s="422"/>
    </row>
    <row r="248" spans="13:27">
      <c r="M248" s="422"/>
      <c r="N248" s="422"/>
      <c r="O248" s="422"/>
      <c r="P248" s="422"/>
      <c r="Q248" s="422"/>
      <c r="R248" s="422"/>
      <c r="S248" s="422"/>
      <c r="T248" s="422"/>
      <c r="U248" s="422"/>
      <c r="V248" s="422"/>
      <c r="W248" s="422"/>
      <c r="X248" s="422"/>
      <c r="Y248" s="422"/>
      <c r="Z248" s="422"/>
      <c r="AA248" s="422"/>
    </row>
    <row r="249" spans="13:27">
      <c r="M249" s="422"/>
      <c r="N249" s="422"/>
      <c r="O249" s="422"/>
      <c r="P249" s="422"/>
      <c r="Q249" s="422"/>
      <c r="R249" s="422"/>
      <c r="S249" s="422"/>
      <c r="T249" s="422"/>
      <c r="U249" s="422"/>
      <c r="V249" s="422"/>
      <c r="W249" s="422"/>
      <c r="X249" s="422"/>
      <c r="Y249" s="422"/>
      <c r="Z249" s="422"/>
      <c r="AA249" s="422"/>
    </row>
    <row r="250" spans="13:27">
      <c r="M250" s="422"/>
      <c r="N250" s="422"/>
      <c r="O250" s="422"/>
      <c r="P250" s="422"/>
      <c r="Q250" s="422"/>
      <c r="R250" s="422"/>
      <c r="S250" s="422"/>
      <c r="T250" s="422"/>
      <c r="U250" s="422"/>
      <c r="V250" s="422"/>
      <c r="W250" s="422"/>
      <c r="X250" s="422"/>
      <c r="Y250" s="422"/>
      <c r="Z250" s="422"/>
      <c r="AA250" s="422"/>
    </row>
    <row r="251" spans="13:27">
      <c r="M251" s="422"/>
      <c r="N251" s="422"/>
      <c r="O251" s="422"/>
      <c r="P251" s="422"/>
      <c r="Q251" s="422"/>
      <c r="R251" s="422"/>
      <c r="S251" s="422"/>
      <c r="T251" s="422"/>
      <c r="U251" s="422"/>
      <c r="V251" s="422"/>
      <c r="W251" s="422"/>
      <c r="X251" s="422"/>
      <c r="Y251" s="422"/>
      <c r="Z251" s="422"/>
      <c r="AA251" s="422"/>
    </row>
    <row r="252" spans="13:27">
      <c r="M252" s="422"/>
      <c r="N252" s="422"/>
      <c r="O252" s="422"/>
      <c r="P252" s="422"/>
      <c r="Q252" s="422"/>
      <c r="R252" s="422"/>
      <c r="S252" s="422"/>
      <c r="T252" s="422"/>
      <c r="U252" s="422"/>
      <c r="V252" s="422"/>
      <c r="W252" s="422"/>
      <c r="X252" s="422"/>
      <c r="Y252" s="422"/>
      <c r="Z252" s="422"/>
      <c r="AA252" s="422"/>
    </row>
    <row r="253" spans="13:27">
      <c r="M253" s="422"/>
      <c r="N253" s="422"/>
      <c r="O253" s="422"/>
      <c r="P253" s="422"/>
      <c r="Q253" s="422"/>
      <c r="R253" s="422"/>
      <c r="S253" s="422"/>
      <c r="T253" s="422"/>
      <c r="U253" s="422"/>
      <c r="V253" s="422"/>
      <c r="W253" s="422"/>
      <c r="X253" s="422"/>
      <c r="Y253" s="422"/>
      <c r="Z253" s="422"/>
      <c r="AA253" s="422"/>
    </row>
    <row r="254" spans="13:27">
      <c r="M254" s="422"/>
      <c r="N254" s="422"/>
      <c r="O254" s="422"/>
      <c r="P254" s="422"/>
      <c r="Q254" s="422"/>
      <c r="R254" s="422"/>
      <c r="S254" s="422"/>
      <c r="T254" s="422"/>
      <c r="U254" s="422"/>
      <c r="V254" s="422"/>
      <c r="W254" s="422"/>
      <c r="X254" s="422"/>
      <c r="Y254" s="422"/>
      <c r="Z254" s="422"/>
      <c r="AA254" s="422"/>
    </row>
    <row r="255" spans="13:27">
      <c r="M255" s="422"/>
      <c r="N255" s="422"/>
      <c r="O255" s="422"/>
      <c r="P255" s="422"/>
      <c r="Q255" s="422"/>
      <c r="R255" s="422"/>
      <c r="S255" s="422"/>
      <c r="T255" s="422"/>
      <c r="U255" s="422"/>
      <c r="V255" s="422"/>
      <c r="W255" s="422"/>
      <c r="X255" s="422"/>
      <c r="Y255" s="422"/>
      <c r="Z255" s="422"/>
      <c r="AA255" s="422"/>
    </row>
  </sheetData>
  <conditionalFormatting sqref="AR16">
    <cfRule type="expression" dxfId="13" priority="11" stopIfTrue="1">
      <formula>NOT(ISERROR(SEARCH("Err",AR16)))</formula>
    </cfRule>
  </conditionalFormatting>
  <conditionalFormatting sqref="AR10:AR16">
    <cfRule type="expression" dxfId="12" priority="10" stopIfTrue="1">
      <formula>NOT(ISERROR(SEARCH("Err",AR10)))</formula>
    </cfRule>
  </conditionalFormatting>
  <conditionalFormatting sqref="AQ26:AR26">
    <cfRule type="expression" dxfId="11" priority="9" stopIfTrue="1">
      <formula>NOT(ISERROR(SEARCH("Err",AQ26)))</formula>
    </cfRule>
  </conditionalFormatting>
  <conditionalFormatting sqref="AQ37:AR37">
    <cfRule type="expression" dxfId="10" priority="8" stopIfTrue="1">
      <formula>NOT(ISERROR(SEARCH("Err",AQ37)))</formula>
    </cfRule>
  </conditionalFormatting>
  <conditionalFormatting sqref="AQ46:AR46">
    <cfRule type="expression" dxfId="9" priority="7" stopIfTrue="1">
      <formula>NOT(ISERROR(SEARCH("Err",AQ46)))</formula>
    </cfRule>
  </conditionalFormatting>
  <conditionalFormatting sqref="AR25">
    <cfRule type="expression" dxfId="8" priority="6" stopIfTrue="1">
      <formula>NOT(ISERROR(SEARCH("Err",AR25)))</formula>
    </cfRule>
  </conditionalFormatting>
  <conditionalFormatting sqref="AR36">
    <cfRule type="expression" dxfId="7" priority="4" stopIfTrue="1">
      <formula>NOT(ISERROR(SEARCH("Err",AR36)))</formula>
    </cfRule>
  </conditionalFormatting>
  <conditionalFormatting sqref="AR19:AR25">
    <cfRule type="expression" dxfId="6" priority="5" stopIfTrue="1">
      <formula>NOT(ISERROR(SEARCH("Err",AR19)))</formula>
    </cfRule>
  </conditionalFormatting>
  <conditionalFormatting sqref="AR30:AR36">
    <cfRule type="expression" dxfId="5" priority="3" stopIfTrue="1">
      <formula>NOT(ISERROR(SEARCH("Err",AR30)))</formula>
    </cfRule>
  </conditionalFormatting>
  <conditionalFormatting sqref="AR45">
    <cfRule type="expression" dxfId="4" priority="2" stopIfTrue="1">
      <formula>NOT(ISERROR(SEARCH("Err",AR45)))</formula>
    </cfRule>
  </conditionalFormatting>
  <conditionalFormatting sqref="AR39:AR45">
    <cfRule type="expression" dxfId="3" priority="1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7"/>
  <sheetViews>
    <sheetView zoomScale="70" zoomScaleNormal="70" workbookViewId="0">
      <pane xSplit="11" ySplit="5" topLeftCell="L6" activePane="bottomRight" state="frozen"/>
      <selection activeCell="E58" sqref="E58"/>
      <selection pane="topRight" activeCell="E58" sqref="E58"/>
      <selection pane="bottomLeft" activeCell="E58" sqref="E58"/>
      <selection pane="bottomRight" activeCell="D7" sqref="D7"/>
    </sheetView>
  </sheetViews>
  <sheetFormatPr defaultColWidth="9.140625" defaultRowHeight="15"/>
  <cols>
    <col min="1" max="1" width="6.85546875" style="35" customWidth="1"/>
    <col min="2" max="3" width="1.7109375" style="35" customWidth="1"/>
    <col min="4" max="4" width="49.5703125" style="35" customWidth="1"/>
    <col min="5" max="5" width="44" style="35" bestFit="1" customWidth="1"/>
    <col min="6" max="6" width="6.7109375" style="35" bestFit="1" customWidth="1"/>
    <col min="7" max="7" width="5.7109375" style="35" bestFit="1" customWidth="1"/>
    <col min="8" max="11" width="2.28515625" style="35" customWidth="1"/>
    <col min="12" max="27" width="9.140625" style="35"/>
    <col min="28" max="28" width="2.28515625" style="35" customWidth="1"/>
    <col min="29" max="16384" width="9.140625" style="35"/>
  </cols>
  <sheetData>
    <row r="1" spans="1:77" s="3" customFormat="1" ht="12.75">
      <c r="A1" s="31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32" t="str">
        <f>'Cover Sheet'!$D$12</f>
        <v>SSES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29"/>
      <c r="G6" s="15"/>
      <c r="H6" s="15"/>
      <c r="I6" s="15"/>
      <c r="J6" s="15"/>
      <c r="K6" s="15"/>
      <c r="L6" s="10"/>
      <c r="AB6" s="7"/>
      <c r="AC6" s="10"/>
      <c r="AT6" s="10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>
      <c r="B7" s="24" t="s">
        <v>99</v>
      </c>
      <c r="D7" s="224"/>
      <c r="E7" s="96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</row>
    <row r="8" spans="1:77">
      <c r="E8" s="9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</row>
    <row r="9" spans="1:77">
      <c r="D9" s="221" t="s">
        <v>100</v>
      </c>
      <c r="M9" s="266"/>
      <c r="N9" s="226"/>
      <c r="O9" s="226"/>
      <c r="P9" s="226"/>
      <c r="Q9" s="226"/>
      <c r="R9" s="226"/>
      <c r="S9" s="226"/>
      <c r="T9" s="227"/>
      <c r="U9" s="222"/>
      <c r="V9" s="222"/>
      <c r="W9" s="222"/>
      <c r="X9" s="222"/>
      <c r="Y9" s="222"/>
      <c r="Z9" s="227"/>
      <c r="AA9" s="33">
        <f>SUM(U9:Y9)</f>
        <v>0</v>
      </c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</row>
    <row r="10" spans="1:77">
      <c r="D10" s="233" t="s">
        <v>101</v>
      </c>
      <c r="M10" s="267"/>
      <c r="N10" s="229"/>
      <c r="O10" s="229"/>
      <c r="P10" s="229"/>
      <c r="Q10" s="229"/>
      <c r="R10" s="229"/>
      <c r="S10" s="229"/>
      <c r="T10" s="230"/>
      <c r="U10" s="222"/>
      <c r="V10" s="222"/>
      <c r="W10" s="222"/>
      <c r="X10" s="222"/>
      <c r="Y10" s="222"/>
      <c r="Z10" s="230"/>
      <c r="AA10" s="33">
        <f t="shared" ref="AA10:AA16" si="0">SUM(U10:Y10)</f>
        <v>0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</row>
    <row r="11" spans="1:77">
      <c r="D11" s="221" t="s">
        <v>102</v>
      </c>
      <c r="M11" s="267"/>
      <c r="N11" s="229"/>
      <c r="O11" s="229"/>
      <c r="P11" s="229"/>
      <c r="Q11" s="229"/>
      <c r="R11" s="229"/>
      <c r="S11" s="229"/>
      <c r="T11" s="230"/>
      <c r="U11" s="222"/>
      <c r="V11" s="222"/>
      <c r="W11" s="222"/>
      <c r="X11" s="222"/>
      <c r="Y11" s="222"/>
      <c r="Z11" s="230"/>
      <c r="AA11" s="33">
        <f t="shared" si="0"/>
        <v>0</v>
      </c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</row>
    <row r="12" spans="1:77">
      <c r="D12" s="221" t="s">
        <v>103</v>
      </c>
      <c r="M12" s="267"/>
      <c r="N12" s="229"/>
      <c r="O12" s="229"/>
      <c r="P12" s="229"/>
      <c r="Q12" s="229"/>
      <c r="R12" s="229"/>
      <c r="S12" s="229"/>
      <c r="T12" s="230"/>
      <c r="U12" s="222"/>
      <c r="V12" s="222"/>
      <c r="W12" s="222"/>
      <c r="X12" s="222"/>
      <c r="Y12" s="222"/>
      <c r="Z12" s="230"/>
      <c r="AA12" s="33">
        <f t="shared" si="0"/>
        <v>0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</row>
    <row r="13" spans="1:77">
      <c r="D13" s="221" t="s">
        <v>104</v>
      </c>
      <c r="M13" s="267"/>
      <c r="N13" s="229"/>
      <c r="O13" s="229"/>
      <c r="P13" s="229"/>
      <c r="Q13" s="229"/>
      <c r="R13" s="229"/>
      <c r="S13" s="229"/>
      <c r="T13" s="230"/>
      <c r="U13" s="222"/>
      <c r="V13" s="222"/>
      <c r="W13" s="222"/>
      <c r="X13" s="222"/>
      <c r="Y13" s="222"/>
      <c r="Z13" s="230"/>
      <c r="AA13" s="33">
        <f t="shared" si="0"/>
        <v>0</v>
      </c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</row>
    <row r="14" spans="1:77">
      <c r="D14" s="234" t="s">
        <v>105</v>
      </c>
      <c r="M14" s="267"/>
      <c r="N14" s="229"/>
      <c r="O14" s="229"/>
      <c r="P14" s="229"/>
      <c r="Q14" s="229"/>
      <c r="R14" s="229"/>
      <c r="S14" s="229"/>
      <c r="T14" s="230"/>
      <c r="U14" s="222"/>
      <c r="V14" s="222"/>
      <c r="W14" s="222"/>
      <c r="X14" s="222"/>
      <c r="Y14" s="222"/>
      <c r="Z14" s="230"/>
      <c r="AA14" s="33">
        <f t="shared" si="0"/>
        <v>0</v>
      </c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</row>
    <row r="15" spans="1:77">
      <c r="D15" s="221" t="s">
        <v>106</v>
      </c>
      <c r="M15" s="267"/>
      <c r="N15" s="229"/>
      <c r="O15" s="229"/>
      <c r="P15" s="229"/>
      <c r="Q15" s="229"/>
      <c r="R15" s="229"/>
      <c r="S15" s="229"/>
      <c r="T15" s="230"/>
      <c r="U15" s="222"/>
      <c r="V15" s="222"/>
      <c r="W15" s="222"/>
      <c r="X15" s="222"/>
      <c r="Y15" s="222"/>
      <c r="Z15" s="230"/>
      <c r="AA15" s="33">
        <f t="shared" si="0"/>
        <v>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77">
      <c r="D16" s="87" t="s">
        <v>302</v>
      </c>
      <c r="M16" s="268"/>
      <c r="N16" s="231"/>
      <c r="O16" s="231"/>
      <c r="P16" s="231"/>
      <c r="Q16" s="231"/>
      <c r="R16" s="231"/>
      <c r="S16" s="231"/>
      <c r="T16" s="232"/>
      <c r="U16" s="223">
        <f>SUM(U9:U15)</f>
        <v>0</v>
      </c>
      <c r="V16" s="223">
        <f t="shared" ref="V16:X16" si="1">SUM(V9:V15)</f>
        <v>0</v>
      </c>
      <c r="W16" s="223">
        <f t="shared" si="1"/>
        <v>0</v>
      </c>
      <c r="X16" s="223">
        <f t="shared" si="1"/>
        <v>0</v>
      </c>
      <c r="Y16" s="223">
        <f>SUM(Y9:Y15)</f>
        <v>0</v>
      </c>
      <c r="Z16" s="232"/>
      <c r="AA16" s="33">
        <f t="shared" si="0"/>
        <v>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2:44">
      <c r="D17" s="96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spans="2:44" ht="12" customHeight="1">
      <c r="C18" s="1"/>
      <c r="D18" s="1"/>
      <c r="E18" s="14"/>
      <c r="F18" s="29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</row>
    <row r="19" spans="2:44">
      <c r="B19" s="24" t="s">
        <v>107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2:44">
      <c r="E20" s="98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2:44">
      <c r="D21" s="89" t="s">
        <v>108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spans="2:44">
      <c r="D22" s="235" t="s">
        <v>109</v>
      </c>
      <c r="M22" s="266"/>
      <c r="N22" s="226"/>
      <c r="O22" s="226"/>
      <c r="P22" s="226"/>
      <c r="Q22" s="226"/>
      <c r="R22" s="226"/>
      <c r="S22" s="226"/>
      <c r="T22" s="227"/>
      <c r="U22" s="222"/>
      <c r="V22" s="222"/>
      <c r="W22" s="222"/>
      <c r="X22" s="222"/>
      <c r="Y22" s="222"/>
      <c r="Z22" s="228"/>
      <c r="AA22" s="33">
        <f t="shared" ref="AA22:AA62" si="2">SUM(U22:Y22)</f>
        <v>0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2:44">
      <c r="D23" s="235" t="s">
        <v>110</v>
      </c>
      <c r="M23" s="267"/>
      <c r="N23" s="229"/>
      <c r="O23" s="229"/>
      <c r="P23" s="229"/>
      <c r="Q23" s="229"/>
      <c r="R23" s="229"/>
      <c r="S23" s="229"/>
      <c r="T23" s="230"/>
      <c r="U23" s="222"/>
      <c r="V23" s="222"/>
      <c r="W23" s="222"/>
      <c r="X23" s="222"/>
      <c r="Y23" s="222"/>
      <c r="Z23" s="236"/>
      <c r="AA23" s="33">
        <f t="shared" si="2"/>
        <v>0</v>
      </c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2:44">
      <c r="D24" s="235" t="s">
        <v>111</v>
      </c>
      <c r="M24" s="267"/>
      <c r="N24" s="229"/>
      <c r="O24" s="229"/>
      <c r="P24" s="229"/>
      <c r="Q24" s="229"/>
      <c r="R24" s="229"/>
      <c r="S24" s="229"/>
      <c r="T24" s="230"/>
      <c r="U24" s="222"/>
      <c r="V24" s="222"/>
      <c r="W24" s="222"/>
      <c r="X24" s="222"/>
      <c r="Y24" s="222"/>
      <c r="Z24" s="236"/>
      <c r="AA24" s="33">
        <f t="shared" si="2"/>
        <v>0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2:44">
      <c r="D25" s="235" t="s">
        <v>112</v>
      </c>
      <c r="M25" s="267"/>
      <c r="N25" s="229"/>
      <c r="O25" s="229"/>
      <c r="P25" s="229"/>
      <c r="Q25" s="229"/>
      <c r="R25" s="229"/>
      <c r="S25" s="229"/>
      <c r="T25" s="230"/>
      <c r="U25" s="222"/>
      <c r="V25" s="222"/>
      <c r="W25" s="222"/>
      <c r="X25" s="222"/>
      <c r="Y25" s="222"/>
      <c r="Z25" s="236"/>
      <c r="AA25" s="33">
        <f t="shared" si="2"/>
        <v>0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2:44">
      <c r="D26" s="237"/>
      <c r="M26" s="267"/>
      <c r="N26" s="229"/>
      <c r="O26" s="229"/>
      <c r="P26" s="229"/>
      <c r="Q26" s="229"/>
      <c r="R26" s="229"/>
      <c r="S26" s="229"/>
      <c r="T26" s="230"/>
      <c r="U26" s="222"/>
      <c r="V26" s="222"/>
      <c r="W26" s="222"/>
      <c r="X26" s="222"/>
      <c r="Y26" s="222"/>
      <c r="Z26" s="236"/>
      <c r="AA26" s="33">
        <f t="shared" si="2"/>
        <v>0</v>
      </c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</row>
    <row r="27" spans="2:44">
      <c r="D27" s="237"/>
      <c r="M27" s="267"/>
      <c r="N27" s="229"/>
      <c r="O27" s="229"/>
      <c r="P27" s="229"/>
      <c r="Q27" s="229"/>
      <c r="R27" s="229"/>
      <c r="S27" s="229"/>
      <c r="T27" s="230"/>
      <c r="U27" s="222"/>
      <c r="V27" s="222"/>
      <c r="W27" s="222"/>
      <c r="X27" s="222"/>
      <c r="Y27" s="222"/>
      <c r="Z27" s="236"/>
      <c r="AA27" s="33">
        <f t="shared" si="2"/>
        <v>0</v>
      </c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</row>
    <row r="28" spans="2:44">
      <c r="D28" s="237"/>
      <c r="M28" s="267"/>
      <c r="N28" s="229"/>
      <c r="O28" s="229"/>
      <c r="P28" s="229"/>
      <c r="Q28" s="229"/>
      <c r="R28" s="229"/>
      <c r="S28" s="229"/>
      <c r="T28" s="230"/>
      <c r="U28" s="222"/>
      <c r="V28" s="222"/>
      <c r="W28" s="222"/>
      <c r="X28" s="222"/>
      <c r="Y28" s="222"/>
      <c r="Z28" s="236"/>
      <c r="AA28" s="33">
        <f t="shared" si="2"/>
        <v>0</v>
      </c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</row>
    <row r="29" spans="2:44">
      <c r="D29" s="237"/>
      <c r="M29" s="267"/>
      <c r="N29" s="229"/>
      <c r="O29" s="229"/>
      <c r="P29" s="229"/>
      <c r="Q29" s="229"/>
      <c r="R29" s="229"/>
      <c r="S29" s="229"/>
      <c r="T29" s="230"/>
      <c r="U29" s="222"/>
      <c r="V29" s="222"/>
      <c r="W29" s="222"/>
      <c r="X29" s="222"/>
      <c r="Y29" s="222"/>
      <c r="Z29" s="236"/>
      <c r="AA29" s="33">
        <f t="shared" si="2"/>
        <v>0</v>
      </c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</row>
    <row r="30" spans="2:44">
      <c r="D30" s="237"/>
      <c r="M30" s="267"/>
      <c r="N30" s="229"/>
      <c r="O30" s="229"/>
      <c r="P30" s="229"/>
      <c r="Q30" s="229"/>
      <c r="R30" s="229"/>
      <c r="S30" s="229"/>
      <c r="T30" s="230"/>
      <c r="U30" s="222"/>
      <c r="V30" s="222"/>
      <c r="W30" s="222"/>
      <c r="X30" s="222"/>
      <c r="Y30" s="222"/>
      <c r="Z30" s="236"/>
      <c r="AA30" s="33">
        <f t="shared" si="2"/>
        <v>0</v>
      </c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</row>
    <row r="31" spans="2:44">
      <c r="D31" s="237"/>
      <c r="M31" s="267"/>
      <c r="N31" s="229"/>
      <c r="O31" s="229"/>
      <c r="P31" s="229"/>
      <c r="Q31" s="229"/>
      <c r="R31" s="229"/>
      <c r="S31" s="229"/>
      <c r="T31" s="230"/>
      <c r="U31" s="222"/>
      <c r="V31" s="222"/>
      <c r="W31" s="222"/>
      <c r="X31" s="222"/>
      <c r="Y31" s="222"/>
      <c r="Z31" s="236"/>
      <c r="AA31" s="33">
        <f t="shared" si="2"/>
        <v>0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</row>
    <row r="32" spans="2:44">
      <c r="D32" s="237"/>
      <c r="M32" s="267"/>
      <c r="N32" s="229"/>
      <c r="O32" s="229"/>
      <c r="P32" s="229"/>
      <c r="Q32" s="229"/>
      <c r="R32" s="229"/>
      <c r="S32" s="229"/>
      <c r="T32" s="230"/>
      <c r="U32" s="222"/>
      <c r="V32" s="222"/>
      <c r="W32" s="222"/>
      <c r="X32" s="222"/>
      <c r="Y32" s="222"/>
      <c r="Z32" s="236"/>
      <c r="AA32" s="33">
        <f t="shared" si="2"/>
        <v>0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4:44">
      <c r="D33" s="237"/>
      <c r="M33" s="267"/>
      <c r="N33" s="229"/>
      <c r="O33" s="229"/>
      <c r="P33" s="229"/>
      <c r="Q33" s="229"/>
      <c r="R33" s="229"/>
      <c r="S33" s="229"/>
      <c r="T33" s="230"/>
      <c r="U33" s="222"/>
      <c r="V33" s="222"/>
      <c r="W33" s="222"/>
      <c r="X33" s="222"/>
      <c r="Y33" s="222"/>
      <c r="Z33" s="236"/>
      <c r="AA33" s="33">
        <f t="shared" si="2"/>
        <v>0</v>
      </c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4:44">
      <c r="D34" s="237"/>
      <c r="M34" s="267"/>
      <c r="N34" s="229"/>
      <c r="O34" s="229"/>
      <c r="P34" s="229"/>
      <c r="Q34" s="229"/>
      <c r="R34" s="229"/>
      <c r="S34" s="229"/>
      <c r="T34" s="230"/>
      <c r="U34" s="222"/>
      <c r="V34" s="222"/>
      <c r="W34" s="222"/>
      <c r="X34" s="222"/>
      <c r="Y34" s="222"/>
      <c r="Z34" s="236"/>
      <c r="AA34" s="33">
        <f t="shared" si="2"/>
        <v>0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4:44">
      <c r="D35" s="237"/>
      <c r="M35" s="267"/>
      <c r="N35" s="229"/>
      <c r="O35" s="229"/>
      <c r="P35" s="229"/>
      <c r="Q35" s="229"/>
      <c r="R35" s="229"/>
      <c r="S35" s="229"/>
      <c r="T35" s="230"/>
      <c r="U35" s="222"/>
      <c r="V35" s="222"/>
      <c r="W35" s="222"/>
      <c r="X35" s="222"/>
      <c r="Y35" s="222"/>
      <c r="Z35" s="236"/>
      <c r="AA35" s="33">
        <f t="shared" si="2"/>
        <v>0</v>
      </c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4:44">
      <c r="D36" s="237"/>
      <c r="M36" s="267"/>
      <c r="N36" s="229"/>
      <c r="O36" s="229"/>
      <c r="P36" s="229"/>
      <c r="Q36" s="229"/>
      <c r="R36" s="229"/>
      <c r="S36" s="229"/>
      <c r="T36" s="230"/>
      <c r="U36" s="222"/>
      <c r="V36" s="222"/>
      <c r="W36" s="222"/>
      <c r="X36" s="222"/>
      <c r="Y36" s="222"/>
      <c r="Z36" s="236"/>
      <c r="AA36" s="33">
        <f t="shared" si="2"/>
        <v>0</v>
      </c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4:44">
      <c r="D37" s="237"/>
      <c r="M37" s="267"/>
      <c r="N37" s="229"/>
      <c r="O37" s="229"/>
      <c r="P37" s="229"/>
      <c r="Q37" s="229"/>
      <c r="R37" s="229"/>
      <c r="S37" s="229"/>
      <c r="T37" s="230"/>
      <c r="U37" s="222"/>
      <c r="V37" s="222"/>
      <c r="W37" s="222"/>
      <c r="X37" s="222"/>
      <c r="Y37" s="222"/>
      <c r="Z37" s="236"/>
      <c r="AA37" s="33">
        <f t="shared" si="2"/>
        <v>0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4:44">
      <c r="D38" s="237"/>
      <c r="M38" s="267"/>
      <c r="N38" s="229"/>
      <c r="O38" s="229"/>
      <c r="P38" s="229"/>
      <c r="Q38" s="229"/>
      <c r="R38" s="229"/>
      <c r="S38" s="229"/>
      <c r="T38" s="230"/>
      <c r="U38" s="222"/>
      <c r="V38" s="222"/>
      <c r="W38" s="222"/>
      <c r="X38" s="222"/>
      <c r="Y38" s="222"/>
      <c r="Z38" s="236"/>
      <c r="AA38" s="33">
        <f t="shared" si="2"/>
        <v>0</v>
      </c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4:44">
      <c r="D39" s="237"/>
      <c r="M39" s="267"/>
      <c r="N39" s="229"/>
      <c r="O39" s="229"/>
      <c r="P39" s="229"/>
      <c r="Q39" s="229"/>
      <c r="R39" s="229"/>
      <c r="S39" s="229"/>
      <c r="T39" s="230"/>
      <c r="U39" s="222"/>
      <c r="V39" s="222"/>
      <c r="W39" s="222"/>
      <c r="X39" s="222"/>
      <c r="Y39" s="222"/>
      <c r="Z39" s="236"/>
      <c r="AA39" s="33">
        <f t="shared" si="2"/>
        <v>0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</row>
    <row r="40" spans="4:44">
      <c r="D40" s="237"/>
      <c r="M40" s="267"/>
      <c r="N40" s="229"/>
      <c r="O40" s="229"/>
      <c r="P40" s="229"/>
      <c r="Q40" s="229"/>
      <c r="R40" s="229"/>
      <c r="S40" s="229"/>
      <c r="T40" s="230"/>
      <c r="U40" s="222"/>
      <c r="V40" s="222"/>
      <c r="W40" s="222"/>
      <c r="X40" s="222"/>
      <c r="Y40" s="222"/>
      <c r="Z40" s="236"/>
      <c r="AA40" s="33">
        <f t="shared" si="2"/>
        <v>0</v>
      </c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</row>
    <row r="41" spans="4:44">
      <c r="D41" s="237"/>
      <c r="M41" s="267"/>
      <c r="N41" s="229"/>
      <c r="O41" s="229"/>
      <c r="P41" s="229"/>
      <c r="Q41" s="229"/>
      <c r="R41" s="229"/>
      <c r="S41" s="229"/>
      <c r="T41" s="230"/>
      <c r="U41" s="222"/>
      <c r="V41" s="222"/>
      <c r="W41" s="222"/>
      <c r="X41" s="222"/>
      <c r="Y41" s="222"/>
      <c r="Z41" s="236"/>
      <c r="AA41" s="33">
        <f t="shared" si="2"/>
        <v>0</v>
      </c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4:44">
      <c r="D42" s="237"/>
      <c r="M42" s="267"/>
      <c r="N42" s="229"/>
      <c r="O42" s="229"/>
      <c r="P42" s="229"/>
      <c r="Q42" s="229"/>
      <c r="R42" s="229"/>
      <c r="S42" s="229"/>
      <c r="T42" s="230"/>
      <c r="U42" s="222"/>
      <c r="V42" s="222"/>
      <c r="W42" s="222"/>
      <c r="X42" s="222"/>
      <c r="Y42" s="222"/>
      <c r="Z42" s="236"/>
      <c r="AA42" s="33">
        <f t="shared" si="2"/>
        <v>0</v>
      </c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4:44">
      <c r="D43" s="237"/>
      <c r="M43" s="267"/>
      <c r="N43" s="229"/>
      <c r="O43" s="229"/>
      <c r="P43" s="229"/>
      <c r="Q43" s="229"/>
      <c r="R43" s="229"/>
      <c r="S43" s="229"/>
      <c r="T43" s="230"/>
      <c r="U43" s="222"/>
      <c r="V43" s="222"/>
      <c r="W43" s="222"/>
      <c r="X43" s="222"/>
      <c r="Y43" s="222"/>
      <c r="Z43" s="236"/>
      <c r="AA43" s="33">
        <f t="shared" si="2"/>
        <v>0</v>
      </c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</row>
    <row r="44" spans="4:44">
      <c r="D44" s="237"/>
      <c r="M44" s="267"/>
      <c r="N44" s="229"/>
      <c r="O44" s="229"/>
      <c r="P44" s="229"/>
      <c r="Q44" s="229"/>
      <c r="R44" s="229"/>
      <c r="S44" s="229"/>
      <c r="T44" s="230"/>
      <c r="U44" s="222"/>
      <c r="V44" s="222"/>
      <c r="W44" s="222"/>
      <c r="X44" s="222"/>
      <c r="Y44" s="222"/>
      <c r="Z44" s="236"/>
      <c r="AA44" s="33">
        <f t="shared" si="2"/>
        <v>0</v>
      </c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</row>
    <row r="45" spans="4:44">
      <c r="D45" s="237"/>
      <c r="M45" s="267"/>
      <c r="N45" s="229"/>
      <c r="O45" s="229"/>
      <c r="P45" s="229"/>
      <c r="Q45" s="229"/>
      <c r="R45" s="229"/>
      <c r="S45" s="229"/>
      <c r="T45" s="230"/>
      <c r="U45" s="222"/>
      <c r="V45" s="222"/>
      <c r="W45" s="222"/>
      <c r="X45" s="222"/>
      <c r="Y45" s="222"/>
      <c r="Z45" s="236"/>
      <c r="AA45" s="33">
        <f t="shared" si="2"/>
        <v>0</v>
      </c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</row>
    <row r="46" spans="4:44">
      <c r="D46" s="237"/>
      <c r="M46" s="267"/>
      <c r="N46" s="229"/>
      <c r="O46" s="229"/>
      <c r="P46" s="229"/>
      <c r="Q46" s="229"/>
      <c r="R46" s="229"/>
      <c r="S46" s="229"/>
      <c r="T46" s="230"/>
      <c r="U46" s="222"/>
      <c r="V46" s="222"/>
      <c r="W46" s="222"/>
      <c r="X46" s="222"/>
      <c r="Y46" s="222"/>
      <c r="Z46" s="236"/>
      <c r="AA46" s="33">
        <f t="shared" si="2"/>
        <v>0</v>
      </c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4:44">
      <c r="D47" s="237"/>
      <c r="M47" s="267"/>
      <c r="N47" s="229"/>
      <c r="O47" s="229"/>
      <c r="P47" s="229"/>
      <c r="Q47" s="229"/>
      <c r="R47" s="229"/>
      <c r="S47" s="229"/>
      <c r="T47" s="230"/>
      <c r="U47" s="222"/>
      <c r="V47" s="222"/>
      <c r="W47" s="222"/>
      <c r="X47" s="222"/>
      <c r="Y47" s="222"/>
      <c r="Z47" s="236"/>
      <c r="AA47" s="33">
        <f t="shared" si="2"/>
        <v>0</v>
      </c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</row>
    <row r="48" spans="4:44">
      <c r="D48" s="237"/>
      <c r="M48" s="267"/>
      <c r="N48" s="229"/>
      <c r="O48" s="229"/>
      <c r="P48" s="229"/>
      <c r="Q48" s="229"/>
      <c r="R48" s="229"/>
      <c r="S48" s="229"/>
      <c r="T48" s="230"/>
      <c r="U48" s="222"/>
      <c r="V48" s="222"/>
      <c r="W48" s="222"/>
      <c r="X48" s="222"/>
      <c r="Y48" s="222"/>
      <c r="Z48" s="236"/>
      <c r="AA48" s="33">
        <f t="shared" si="2"/>
        <v>0</v>
      </c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</row>
    <row r="49" spans="2:44">
      <c r="D49" s="237"/>
      <c r="M49" s="267"/>
      <c r="N49" s="229"/>
      <c r="O49" s="229"/>
      <c r="P49" s="229"/>
      <c r="Q49" s="229"/>
      <c r="R49" s="229"/>
      <c r="S49" s="229"/>
      <c r="T49" s="230"/>
      <c r="U49" s="222"/>
      <c r="V49" s="222"/>
      <c r="W49" s="222"/>
      <c r="X49" s="222"/>
      <c r="Y49" s="222"/>
      <c r="Z49" s="236"/>
      <c r="AA49" s="33">
        <f t="shared" si="2"/>
        <v>0</v>
      </c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2:44">
      <c r="D50" s="237"/>
      <c r="M50" s="267"/>
      <c r="N50" s="229"/>
      <c r="O50" s="229"/>
      <c r="P50" s="229"/>
      <c r="Q50" s="229"/>
      <c r="R50" s="229"/>
      <c r="S50" s="229"/>
      <c r="T50" s="230"/>
      <c r="U50" s="222"/>
      <c r="V50" s="222"/>
      <c r="W50" s="222"/>
      <c r="X50" s="222"/>
      <c r="Y50" s="222"/>
      <c r="Z50" s="236"/>
      <c r="AA50" s="33">
        <f t="shared" si="2"/>
        <v>0</v>
      </c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</row>
    <row r="51" spans="2:44">
      <c r="B51" s="24"/>
      <c r="D51" s="237"/>
      <c r="M51" s="267"/>
      <c r="N51" s="229"/>
      <c r="O51" s="229"/>
      <c r="P51" s="229"/>
      <c r="Q51" s="229"/>
      <c r="R51" s="229"/>
      <c r="S51" s="229"/>
      <c r="T51" s="230"/>
      <c r="U51" s="222"/>
      <c r="V51" s="222"/>
      <c r="W51" s="222"/>
      <c r="X51" s="222"/>
      <c r="Y51" s="222"/>
      <c r="Z51" s="236"/>
      <c r="AA51" s="33">
        <f t="shared" si="2"/>
        <v>0</v>
      </c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</row>
    <row r="52" spans="2:44">
      <c r="D52" s="237"/>
      <c r="M52" s="267"/>
      <c r="N52" s="229"/>
      <c r="O52" s="229"/>
      <c r="P52" s="229"/>
      <c r="Q52" s="229"/>
      <c r="R52" s="229"/>
      <c r="S52" s="229"/>
      <c r="T52" s="230"/>
      <c r="U52" s="222"/>
      <c r="V52" s="222"/>
      <c r="W52" s="222"/>
      <c r="X52" s="222"/>
      <c r="Y52" s="222"/>
      <c r="Z52" s="236"/>
      <c r="AA52" s="33">
        <f t="shared" si="2"/>
        <v>0</v>
      </c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</row>
    <row r="53" spans="2:44">
      <c r="D53" s="237"/>
      <c r="M53" s="267"/>
      <c r="N53" s="229"/>
      <c r="O53" s="229"/>
      <c r="P53" s="229"/>
      <c r="Q53" s="229"/>
      <c r="R53" s="229"/>
      <c r="S53" s="229"/>
      <c r="T53" s="230"/>
      <c r="U53" s="222"/>
      <c r="V53" s="222"/>
      <c r="W53" s="222"/>
      <c r="X53" s="222"/>
      <c r="Y53" s="222"/>
      <c r="Z53" s="236"/>
      <c r="AA53" s="33">
        <f t="shared" si="2"/>
        <v>0</v>
      </c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</row>
    <row r="54" spans="2:44">
      <c r="D54" s="237"/>
      <c r="M54" s="267"/>
      <c r="N54" s="229"/>
      <c r="O54" s="229"/>
      <c r="P54" s="229"/>
      <c r="Q54" s="229"/>
      <c r="R54" s="229"/>
      <c r="S54" s="229"/>
      <c r="T54" s="230"/>
      <c r="U54" s="222"/>
      <c r="V54" s="222"/>
      <c r="W54" s="222"/>
      <c r="X54" s="222"/>
      <c r="Y54" s="222"/>
      <c r="Z54" s="236"/>
      <c r="AA54" s="33">
        <f t="shared" si="2"/>
        <v>0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</row>
    <row r="55" spans="2:44">
      <c r="D55" s="237"/>
      <c r="M55" s="267"/>
      <c r="N55" s="229"/>
      <c r="O55" s="229"/>
      <c r="P55" s="229"/>
      <c r="Q55" s="229"/>
      <c r="R55" s="229"/>
      <c r="S55" s="229"/>
      <c r="T55" s="230"/>
      <c r="U55" s="222"/>
      <c r="V55" s="222"/>
      <c r="W55" s="222"/>
      <c r="X55" s="222"/>
      <c r="Y55" s="222"/>
      <c r="Z55" s="236"/>
      <c r="AA55" s="33">
        <f t="shared" si="2"/>
        <v>0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</row>
    <row r="56" spans="2:44">
      <c r="D56" s="237"/>
      <c r="M56" s="267"/>
      <c r="N56" s="229"/>
      <c r="O56" s="229"/>
      <c r="P56" s="229"/>
      <c r="Q56" s="229"/>
      <c r="R56" s="229"/>
      <c r="S56" s="229"/>
      <c r="T56" s="230"/>
      <c r="U56" s="222"/>
      <c r="V56" s="222"/>
      <c r="W56" s="222"/>
      <c r="X56" s="222"/>
      <c r="Y56" s="222"/>
      <c r="Z56" s="236"/>
      <c r="AA56" s="33">
        <f t="shared" si="2"/>
        <v>0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2:44">
      <c r="D57" s="237"/>
      <c r="M57" s="267"/>
      <c r="N57" s="229"/>
      <c r="O57" s="229"/>
      <c r="P57" s="229"/>
      <c r="Q57" s="229"/>
      <c r="R57" s="229"/>
      <c r="S57" s="229"/>
      <c r="T57" s="230"/>
      <c r="U57" s="222"/>
      <c r="V57" s="222"/>
      <c r="W57" s="222"/>
      <c r="X57" s="222"/>
      <c r="Y57" s="222"/>
      <c r="Z57" s="236"/>
      <c r="AA57" s="33">
        <f t="shared" si="2"/>
        <v>0</v>
      </c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</row>
    <row r="58" spans="2:44">
      <c r="D58" s="237"/>
      <c r="M58" s="267"/>
      <c r="N58" s="229"/>
      <c r="O58" s="229"/>
      <c r="P58" s="229"/>
      <c r="Q58" s="229"/>
      <c r="R58" s="229"/>
      <c r="S58" s="229"/>
      <c r="T58" s="230"/>
      <c r="U58" s="222"/>
      <c r="V58" s="222"/>
      <c r="W58" s="222"/>
      <c r="X58" s="222"/>
      <c r="Y58" s="222"/>
      <c r="Z58" s="236"/>
      <c r="AA58" s="33">
        <f t="shared" si="2"/>
        <v>0</v>
      </c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</row>
    <row r="59" spans="2:44">
      <c r="D59" s="237"/>
      <c r="M59" s="267"/>
      <c r="N59" s="229"/>
      <c r="O59" s="229"/>
      <c r="P59" s="229"/>
      <c r="Q59" s="229"/>
      <c r="R59" s="229"/>
      <c r="S59" s="229"/>
      <c r="T59" s="230"/>
      <c r="U59" s="222"/>
      <c r="V59" s="222"/>
      <c r="W59" s="222"/>
      <c r="X59" s="222"/>
      <c r="Y59" s="222"/>
      <c r="Z59" s="236"/>
      <c r="AA59" s="33">
        <f t="shared" si="2"/>
        <v>0</v>
      </c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</row>
    <row r="60" spans="2:44">
      <c r="D60" s="237"/>
      <c r="M60" s="267"/>
      <c r="N60" s="229"/>
      <c r="O60" s="229"/>
      <c r="P60" s="229"/>
      <c r="Q60" s="229"/>
      <c r="R60" s="229"/>
      <c r="S60" s="229"/>
      <c r="T60" s="230"/>
      <c r="U60" s="222"/>
      <c r="V60" s="222"/>
      <c r="W60" s="222"/>
      <c r="X60" s="222"/>
      <c r="Y60" s="222"/>
      <c r="Z60" s="236"/>
      <c r="AA60" s="33">
        <f t="shared" si="2"/>
        <v>0</v>
      </c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</row>
    <row r="61" spans="2:44">
      <c r="D61" s="237"/>
      <c r="M61" s="267"/>
      <c r="N61" s="229"/>
      <c r="O61" s="229"/>
      <c r="P61" s="229"/>
      <c r="Q61" s="229"/>
      <c r="R61" s="229"/>
      <c r="S61" s="229"/>
      <c r="T61" s="230"/>
      <c r="U61" s="222"/>
      <c r="V61" s="222"/>
      <c r="W61" s="222"/>
      <c r="X61" s="222"/>
      <c r="Y61" s="222"/>
      <c r="Z61" s="236"/>
      <c r="AA61" s="33">
        <f t="shared" si="2"/>
        <v>0</v>
      </c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</row>
    <row r="62" spans="2:44" s="224" customFormat="1">
      <c r="C62" s="35"/>
      <c r="D62" s="87" t="s">
        <v>1</v>
      </c>
      <c r="F62" s="35"/>
      <c r="G62" s="35"/>
      <c r="H62" s="35"/>
      <c r="I62" s="35"/>
      <c r="J62" s="35"/>
      <c r="K62" s="35"/>
      <c r="L62" s="35"/>
      <c r="M62" s="268"/>
      <c r="N62" s="231"/>
      <c r="O62" s="231"/>
      <c r="P62" s="231"/>
      <c r="Q62" s="231"/>
      <c r="R62" s="231"/>
      <c r="S62" s="231"/>
      <c r="T62" s="232"/>
      <c r="U62" s="99">
        <f>SUM(U22:U61)</f>
        <v>0</v>
      </c>
      <c r="V62" s="99">
        <f t="shared" ref="V62:Y62" si="3">SUM(V22:V61)</f>
        <v>0</v>
      </c>
      <c r="W62" s="99">
        <f t="shared" si="3"/>
        <v>0</v>
      </c>
      <c r="X62" s="99">
        <f t="shared" si="3"/>
        <v>0</v>
      </c>
      <c r="Y62" s="99">
        <f t="shared" si="3"/>
        <v>0</v>
      </c>
      <c r="Z62" s="236"/>
      <c r="AA62" s="33">
        <f t="shared" si="2"/>
        <v>0</v>
      </c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</row>
    <row r="63" spans="2:44" s="225" customFormat="1">
      <c r="C63" s="100"/>
      <c r="D63" s="101"/>
      <c r="F63" s="100"/>
      <c r="G63" s="100"/>
      <c r="H63" s="100"/>
      <c r="I63" s="100"/>
      <c r="J63" s="100"/>
      <c r="K63" s="100"/>
      <c r="L63" s="35"/>
      <c r="M63" s="239"/>
      <c r="N63" s="239"/>
      <c r="O63" s="239"/>
      <c r="P63" s="239"/>
      <c r="Q63" s="239"/>
      <c r="R63" s="239"/>
      <c r="S63" s="239"/>
      <c r="T63" s="239"/>
      <c r="U63" s="40"/>
      <c r="V63" s="40"/>
      <c r="W63" s="40"/>
      <c r="X63" s="40"/>
      <c r="Y63" s="40"/>
      <c r="Z63" s="239"/>
      <c r="AA63" s="39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</row>
    <row r="64" spans="2:44">
      <c r="D64" s="263"/>
      <c r="E64" s="264"/>
      <c r="F64" s="264"/>
      <c r="G64" s="264"/>
      <c r="H64" s="264"/>
      <c r="I64" s="264"/>
      <c r="J64" s="264"/>
      <c r="K64" s="264"/>
      <c r="M64" s="265"/>
      <c r="N64" s="265"/>
      <c r="O64" s="265"/>
      <c r="P64" s="265"/>
      <c r="Q64" s="265"/>
      <c r="R64" s="265"/>
      <c r="S64" s="97"/>
      <c r="T64" s="97"/>
      <c r="U64" s="97"/>
      <c r="V64" s="97"/>
      <c r="W64" s="97"/>
      <c r="X64" s="97"/>
      <c r="Y64" s="97"/>
      <c r="Z64" s="97"/>
      <c r="AA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</row>
    <row r="65" spans="2:61">
      <c r="B65" s="280" t="s">
        <v>416</v>
      </c>
      <c r="C65" s="280"/>
      <c r="D65" s="283"/>
      <c r="E65" s="271"/>
      <c r="F65" s="277"/>
      <c r="G65" s="271"/>
      <c r="H65" s="271"/>
      <c r="I65" s="271"/>
      <c r="J65" s="271"/>
      <c r="K65" s="271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8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9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</row>
    <row r="66" spans="2:61">
      <c r="B66" s="275"/>
      <c r="C66" s="275"/>
      <c r="D66" s="296"/>
      <c r="E66" s="271"/>
      <c r="F66" s="277"/>
      <c r="G66" s="271"/>
      <c r="H66" s="271"/>
      <c r="I66" s="271"/>
      <c r="J66" s="271"/>
      <c r="K66" s="271"/>
      <c r="L66" s="275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78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9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</row>
    <row r="67" spans="2:61">
      <c r="B67" s="275"/>
      <c r="C67" s="275"/>
      <c r="D67" s="287" t="s">
        <v>303</v>
      </c>
      <c r="E67" s="289" t="s">
        <v>304</v>
      </c>
      <c r="F67" s="271"/>
      <c r="G67" s="271"/>
      <c r="H67" s="271"/>
      <c r="I67" s="271"/>
      <c r="J67" s="271"/>
      <c r="K67" s="271"/>
      <c r="L67" s="275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78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9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</row>
    <row r="68" spans="2:61">
      <c r="B68" s="273"/>
      <c r="C68" s="273"/>
      <c r="D68" s="290" t="s">
        <v>305</v>
      </c>
      <c r="E68" s="291" t="s">
        <v>306</v>
      </c>
      <c r="F68" s="292" t="s">
        <v>94</v>
      </c>
      <c r="G68" s="284" t="s">
        <v>95</v>
      </c>
      <c r="H68" s="284"/>
      <c r="I68" s="284"/>
      <c r="J68" s="284"/>
      <c r="K68" s="282"/>
      <c r="L68" s="275"/>
      <c r="M68" s="311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1"/>
      <c r="AB68" s="282"/>
      <c r="AC68" s="275"/>
      <c r="AD68" s="311"/>
      <c r="AE68" s="300"/>
      <c r="AF68" s="300"/>
      <c r="AG68" s="300"/>
      <c r="AH68" s="300"/>
      <c r="AI68" s="300"/>
      <c r="AJ68" s="300"/>
      <c r="AK68" s="301"/>
      <c r="AL68" s="285"/>
      <c r="AM68" s="285"/>
      <c r="AN68" s="285"/>
      <c r="AO68" s="285"/>
      <c r="AP68" s="285"/>
      <c r="AQ68" s="312"/>
      <c r="AR68" s="274">
        <f>SUM(AI68:AP68)</f>
        <v>0</v>
      </c>
      <c r="AS68" s="282"/>
      <c r="AT68" s="279"/>
      <c r="AU68" s="311"/>
      <c r="AV68" s="300"/>
      <c r="AW68" s="300"/>
      <c r="AX68" s="300"/>
      <c r="AY68" s="300"/>
      <c r="AZ68" s="300"/>
      <c r="BA68" s="300"/>
      <c r="BB68" s="301"/>
      <c r="BC68" s="285"/>
      <c r="BD68" s="285"/>
      <c r="BE68" s="285"/>
      <c r="BF68" s="285"/>
      <c r="BG68" s="285"/>
      <c r="BH68" s="312"/>
      <c r="BI68" s="274">
        <f>SUM(AZ68:BG68)</f>
        <v>0</v>
      </c>
    </row>
    <row r="69" spans="2:61">
      <c r="B69" s="273"/>
      <c r="C69" s="273"/>
      <c r="D69" s="290" t="s">
        <v>305</v>
      </c>
      <c r="E69" s="291" t="s">
        <v>307</v>
      </c>
      <c r="F69" s="292" t="s">
        <v>94</v>
      </c>
      <c r="G69" s="284" t="s">
        <v>308</v>
      </c>
      <c r="H69" s="284"/>
      <c r="I69" s="284"/>
      <c r="J69" s="284"/>
      <c r="K69" s="282"/>
      <c r="L69" s="275"/>
      <c r="M69" s="310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3"/>
      <c r="AB69" s="282"/>
      <c r="AC69" s="275"/>
      <c r="AD69" s="310"/>
      <c r="AE69" s="302"/>
      <c r="AF69" s="302"/>
      <c r="AG69" s="302"/>
      <c r="AH69" s="302"/>
      <c r="AI69" s="302"/>
      <c r="AJ69" s="302"/>
      <c r="AK69" s="302"/>
      <c r="AL69" s="286"/>
      <c r="AM69" s="286"/>
      <c r="AN69" s="286"/>
      <c r="AO69" s="286"/>
      <c r="AP69" s="286"/>
      <c r="AQ69" s="302"/>
      <c r="AR69" s="274">
        <f t="shared" ref="AR69:AR132" si="4">SUM(AI69:AP69)</f>
        <v>0</v>
      </c>
      <c r="AS69" s="282"/>
      <c r="AT69" s="279"/>
      <c r="AU69" s="310"/>
      <c r="AV69" s="302"/>
      <c r="AW69" s="302"/>
      <c r="AX69" s="302"/>
      <c r="AY69" s="302"/>
      <c r="AZ69" s="302"/>
      <c r="BA69" s="302"/>
      <c r="BB69" s="302"/>
      <c r="BC69" s="286"/>
      <c r="BD69" s="286"/>
      <c r="BE69" s="286"/>
      <c r="BF69" s="286"/>
      <c r="BG69" s="286"/>
      <c r="BH69" s="302"/>
      <c r="BI69" s="274">
        <f t="shared" ref="BI69:BI132" si="5">SUM(AZ69:BG69)</f>
        <v>0</v>
      </c>
    </row>
    <row r="70" spans="2:61">
      <c r="B70" s="273"/>
      <c r="C70" s="273"/>
      <c r="D70" s="290" t="s">
        <v>305</v>
      </c>
      <c r="E70" s="291" t="s">
        <v>309</v>
      </c>
      <c r="F70" s="292" t="s">
        <v>94</v>
      </c>
      <c r="G70" s="284" t="s">
        <v>308</v>
      </c>
      <c r="H70" s="284"/>
      <c r="I70" s="284"/>
      <c r="J70" s="284"/>
      <c r="K70" s="282"/>
      <c r="L70" s="275"/>
      <c r="M70" s="310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3"/>
      <c r="AB70" s="282"/>
      <c r="AC70" s="275"/>
      <c r="AD70" s="310"/>
      <c r="AE70" s="302"/>
      <c r="AF70" s="302"/>
      <c r="AG70" s="302"/>
      <c r="AH70" s="302"/>
      <c r="AI70" s="302"/>
      <c r="AJ70" s="302"/>
      <c r="AK70" s="302"/>
      <c r="AL70" s="286"/>
      <c r="AM70" s="286"/>
      <c r="AN70" s="286"/>
      <c r="AO70" s="286"/>
      <c r="AP70" s="286"/>
      <c r="AQ70" s="302"/>
      <c r="AR70" s="274">
        <f t="shared" si="4"/>
        <v>0</v>
      </c>
      <c r="AS70" s="282"/>
      <c r="AT70" s="279"/>
      <c r="AU70" s="310"/>
      <c r="AV70" s="302"/>
      <c r="AW70" s="302"/>
      <c r="AX70" s="302"/>
      <c r="AY70" s="302"/>
      <c r="AZ70" s="302"/>
      <c r="BA70" s="302"/>
      <c r="BB70" s="302"/>
      <c r="BC70" s="286"/>
      <c r="BD70" s="286"/>
      <c r="BE70" s="286"/>
      <c r="BF70" s="286"/>
      <c r="BG70" s="286"/>
      <c r="BH70" s="302"/>
      <c r="BI70" s="274">
        <f t="shared" si="5"/>
        <v>0</v>
      </c>
    </row>
    <row r="71" spans="2:61">
      <c r="B71" s="273"/>
      <c r="C71" s="273"/>
      <c r="D71" s="290" t="s">
        <v>67</v>
      </c>
      <c r="E71" s="291" t="s">
        <v>310</v>
      </c>
      <c r="F71" s="292" t="s">
        <v>94</v>
      </c>
      <c r="G71" s="284" t="s">
        <v>95</v>
      </c>
      <c r="H71" s="284"/>
      <c r="I71" s="284"/>
      <c r="J71" s="284"/>
      <c r="K71" s="282"/>
      <c r="L71" s="275"/>
      <c r="M71" s="310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3"/>
      <c r="AB71" s="282"/>
      <c r="AC71" s="275"/>
      <c r="AD71" s="310"/>
      <c r="AE71" s="302"/>
      <c r="AF71" s="302"/>
      <c r="AG71" s="302"/>
      <c r="AH71" s="302"/>
      <c r="AI71" s="302"/>
      <c r="AJ71" s="302"/>
      <c r="AK71" s="302"/>
      <c r="AL71" s="286"/>
      <c r="AM71" s="286"/>
      <c r="AN71" s="286"/>
      <c r="AO71" s="286"/>
      <c r="AP71" s="286"/>
      <c r="AQ71" s="302"/>
      <c r="AR71" s="274">
        <f t="shared" si="4"/>
        <v>0</v>
      </c>
      <c r="AS71" s="282"/>
      <c r="AT71" s="279"/>
      <c r="AU71" s="310"/>
      <c r="AV71" s="302"/>
      <c r="AW71" s="302"/>
      <c r="AX71" s="302"/>
      <c r="AY71" s="302"/>
      <c r="AZ71" s="302"/>
      <c r="BA71" s="302"/>
      <c r="BB71" s="302"/>
      <c r="BC71" s="286"/>
      <c r="BD71" s="286"/>
      <c r="BE71" s="286"/>
      <c r="BF71" s="286"/>
      <c r="BG71" s="286"/>
      <c r="BH71" s="302"/>
      <c r="BI71" s="274">
        <f t="shared" si="5"/>
        <v>0</v>
      </c>
    </row>
    <row r="72" spans="2:61">
      <c r="B72" s="273"/>
      <c r="C72" s="273"/>
      <c r="D72" s="290" t="s">
        <v>67</v>
      </c>
      <c r="E72" s="291" t="s">
        <v>311</v>
      </c>
      <c r="F72" s="292" t="s">
        <v>94</v>
      </c>
      <c r="G72" s="284" t="s">
        <v>95</v>
      </c>
      <c r="H72" s="284"/>
      <c r="I72" s="284"/>
      <c r="J72" s="284"/>
      <c r="K72" s="282"/>
      <c r="L72" s="275"/>
      <c r="M72" s="310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3"/>
      <c r="AB72" s="282"/>
      <c r="AC72" s="275"/>
      <c r="AD72" s="310"/>
      <c r="AE72" s="302"/>
      <c r="AF72" s="302"/>
      <c r="AG72" s="302"/>
      <c r="AH72" s="302"/>
      <c r="AI72" s="302"/>
      <c r="AJ72" s="302"/>
      <c r="AK72" s="302"/>
      <c r="AL72" s="286"/>
      <c r="AM72" s="286"/>
      <c r="AN72" s="286"/>
      <c r="AO72" s="286"/>
      <c r="AP72" s="286"/>
      <c r="AQ72" s="302"/>
      <c r="AR72" s="274">
        <f t="shared" si="4"/>
        <v>0</v>
      </c>
      <c r="AS72" s="282"/>
      <c r="AT72" s="279"/>
      <c r="AU72" s="310"/>
      <c r="AV72" s="302"/>
      <c r="AW72" s="302"/>
      <c r="AX72" s="302"/>
      <c r="AY72" s="302"/>
      <c r="AZ72" s="302"/>
      <c r="BA72" s="302"/>
      <c r="BB72" s="302"/>
      <c r="BC72" s="286"/>
      <c r="BD72" s="286"/>
      <c r="BE72" s="286"/>
      <c r="BF72" s="286"/>
      <c r="BG72" s="286"/>
      <c r="BH72" s="302"/>
      <c r="BI72" s="274">
        <f t="shared" si="5"/>
        <v>0</v>
      </c>
    </row>
    <row r="73" spans="2:61">
      <c r="D73" s="290" t="s">
        <v>67</v>
      </c>
      <c r="E73" s="291" t="s">
        <v>312</v>
      </c>
      <c r="F73" s="292" t="s">
        <v>94</v>
      </c>
      <c r="G73" s="284" t="s">
        <v>95</v>
      </c>
      <c r="H73" s="284"/>
      <c r="I73" s="284"/>
      <c r="J73" s="284"/>
      <c r="K73" s="282"/>
      <c r="L73" s="275"/>
      <c r="M73" s="310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3"/>
      <c r="AB73" s="282"/>
      <c r="AC73" s="275"/>
      <c r="AD73" s="310"/>
      <c r="AE73" s="302"/>
      <c r="AF73" s="302"/>
      <c r="AG73" s="302"/>
      <c r="AH73" s="302"/>
      <c r="AI73" s="302"/>
      <c r="AJ73" s="302"/>
      <c r="AK73" s="302"/>
      <c r="AL73" s="286"/>
      <c r="AM73" s="286"/>
      <c r="AN73" s="286"/>
      <c r="AO73" s="286"/>
      <c r="AP73" s="286"/>
      <c r="AQ73" s="302"/>
      <c r="AR73" s="274">
        <f t="shared" si="4"/>
        <v>0</v>
      </c>
      <c r="AS73" s="282"/>
      <c r="AT73" s="279"/>
      <c r="AU73" s="310"/>
      <c r="AV73" s="302"/>
      <c r="AW73" s="302"/>
      <c r="AX73" s="302"/>
      <c r="AY73" s="302"/>
      <c r="AZ73" s="302"/>
      <c r="BA73" s="302"/>
      <c r="BB73" s="302"/>
      <c r="BC73" s="286"/>
      <c r="BD73" s="286"/>
      <c r="BE73" s="286"/>
      <c r="BF73" s="286"/>
      <c r="BG73" s="286"/>
      <c r="BH73" s="302"/>
      <c r="BI73" s="274">
        <f t="shared" si="5"/>
        <v>0</v>
      </c>
    </row>
    <row r="74" spans="2:61">
      <c r="D74" s="290" t="s">
        <v>67</v>
      </c>
      <c r="E74" s="291" t="s">
        <v>313</v>
      </c>
      <c r="F74" s="292" t="s">
        <v>94</v>
      </c>
      <c r="G74" s="284" t="s">
        <v>95</v>
      </c>
      <c r="H74" s="284"/>
      <c r="I74" s="284"/>
      <c r="J74" s="284"/>
      <c r="K74" s="282"/>
      <c r="L74" s="275"/>
      <c r="M74" s="310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3"/>
      <c r="AB74" s="282"/>
      <c r="AC74" s="275"/>
      <c r="AD74" s="310"/>
      <c r="AE74" s="302"/>
      <c r="AF74" s="302"/>
      <c r="AG74" s="302"/>
      <c r="AH74" s="302"/>
      <c r="AI74" s="302"/>
      <c r="AJ74" s="302"/>
      <c r="AK74" s="302"/>
      <c r="AL74" s="286"/>
      <c r="AM74" s="286"/>
      <c r="AN74" s="286"/>
      <c r="AO74" s="286"/>
      <c r="AP74" s="286"/>
      <c r="AQ74" s="302"/>
      <c r="AR74" s="274">
        <f t="shared" si="4"/>
        <v>0</v>
      </c>
      <c r="AS74" s="282"/>
      <c r="AT74" s="279"/>
      <c r="AU74" s="310"/>
      <c r="AV74" s="302"/>
      <c r="AW74" s="302"/>
      <c r="AX74" s="302"/>
      <c r="AY74" s="302"/>
      <c r="AZ74" s="302"/>
      <c r="BA74" s="302"/>
      <c r="BB74" s="302"/>
      <c r="BC74" s="286"/>
      <c r="BD74" s="286"/>
      <c r="BE74" s="286"/>
      <c r="BF74" s="286"/>
      <c r="BG74" s="286"/>
      <c r="BH74" s="302"/>
      <c r="BI74" s="274">
        <f t="shared" si="5"/>
        <v>0</v>
      </c>
    </row>
    <row r="75" spans="2:61">
      <c r="D75" s="290" t="s">
        <v>67</v>
      </c>
      <c r="E75" s="291" t="s">
        <v>314</v>
      </c>
      <c r="F75" s="292" t="s">
        <v>94</v>
      </c>
      <c r="G75" s="284" t="s">
        <v>308</v>
      </c>
      <c r="H75" s="284"/>
      <c r="I75" s="284"/>
      <c r="J75" s="284"/>
      <c r="K75" s="282"/>
      <c r="L75" s="275"/>
      <c r="M75" s="310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3"/>
      <c r="AB75" s="282"/>
      <c r="AC75" s="275"/>
      <c r="AD75" s="310"/>
      <c r="AE75" s="302"/>
      <c r="AF75" s="302"/>
      <c r="AG75" s="302"/>
      <c r="AH75" s="302"/>
      <c r="AI75" s="302"/>
      <c r="AJ75" s="302"/>
      <c r="AK75" s="302"/>
      <c r="AL75" s="286"/>
      <c r="AM75" s="286"/>
      <c r="AN75" s="286"/>
      <c r="AO75" s="286"/>
      <c r="AP75" s="286"/>
      <c r="AQ75" s="302"/>
      <c r="AR75" s="274">
        <f t="shared" si="4"/>
        <v>0</v>
      </c>
      <c r="AS75" s="282"/>
      <c r="AT75" s="279"/>
      <c r="AU75" s="310"/>
      <c r="AV75" s="302"/>
      <c r="AW75" s="302"/>
      <c r="AX75" s="302"/>
      <c r="AY75" s="302"/>
      <c r="AZ75" s="302"/>
      <c r="BA75" s="302"/>
      <c r="BB75" s="302"/>
      <c r="BC75" s="286"/>
      <c r="BD75" s="286"/>
      <c r="BE75" s="286"/>
      <c r="BF75" s="286"/>
      <c r="BG75" s="286"/>
      <c r="BH75" s="302"/>
      <c r="BI75" s="274">
        <f t="shared" si="5"/>
        <v>0</v>
      </c>
    </row>
    <row r="76" spans="2:61">
      <c r="D76" s="290" t="s">
        <v>67</v>
      </c>
      <c r="E76" s="271" t="s">
        <v>315</v>
      </c>
      <c r="F76" s="292" t="s">
        <v>94</v>
      </c>
      <c r="G76" s="276" t="s">
        <v>308</v>
      </c>
      <c r="H76" s="276"/>
      <c r="I76" s="276"/>
      <c r="J76" s="276"/>
      <c r="K76" s="282"/>
      <c r="L76" s="275"/>
      <c r="M76" s="310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3"/>
      <c r="AB76" s="282"/>
      <c r="AC76" s="275"/>
      <c r="AD76" s="310"/>
      <c r="AE76" s="302"/>
      <c r="AF76" s="302"/>
      <c r="AG76" s="302"/>
      <c r="AH76" s="302"/>
      <c r="AI76" s="302"/>
      <c r="AJ76" s="302"/>
      <c r="AK76" s="302"/>
      <c r="AL76" s="286"/>
      <c r="AM76" s="286"/>
      <c r="AN76" s="286"/>
      <c r="AO76" s="286"/>
      <c r="AP76" s="286"/>
      <c r="AQ76" s="302"/>
      <c r="AR76" s="274">
        <f t="shared" si="4"/>
        <v>0</v>
      </c>
      <c r="AS76" s="282"/>
      <c r="AT76" s="279"/>
      <c r="AU76" s="310"/>
      <c r="AV76" s="302"/>
      <c r="AW76" s="302"/>
      <c r="AX76" s="302"/>
      <c r="AY76" s="302"/>
      <c r="AZ76" s="302"/>
      <c r="BA76" s="302"/>
      <c r="BB76" s="302"/>
      <c r="BC76" s="286"/>
      <c r="BD76" s="286"/>
      <c r="BE76" s="286"/>
      <c r="BF76" s="286"/>
      <c r="BG76" s="286"/>
      <c r="BH76" s="302"/>
      <c r="BI76" s="274">
        <f t="shared" si="5"/>
        <v>0</v>
      </c>
    </row>
    <row r="77" spans="2:61">
      <c r="D77" s="290" t="s">
        <v>316</v>
      </c>
      <c r="E77" s="291" t="s">
        <v>317</v>
      </c>
      <c r="F77" s="292" t="s">
        <v>94</v>
      </c>
      <c r="G77" s="284" t="s">
        <v>308</v>
      </c>
      <c r="H77" s="284"/>
      <c r="I77" s="284"/>
      <c r="J77" s="284"/>
      <c r="K77" s="282"/>
      <c r="L77" s="275"/>
      <c r="M77" s="310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3"/>
      <c r="AB77" s="282"/>
      <c r="AC77" s="275"/>
      <c r="AD77" s="310"/>
      <c r="AE77" s="302"/>
      <c r="AF77" s="302"/>
      <c r="AG77" s="302"/>
      <c r="AH77" s="302"/>
      <c r="AI77" s="302"/>
      <c r="AJ77" s="302"/>
      <c r="AK77" s="302"/>
      <c r="AL77" s="286"/>
      <c r="AM77" s="286"/>
      <c r="AN77" s="286"/>
      <c r="AO77" s="286"/>
      <c r="AP77" s="286"/>
      <c r="AQ77" s="302"/>
      <c r="AR77" s="274">
        <f t="shared" si="4"/>
        <v>0</v>
      </c>
      <c r="AS77" s="282"/>
      <c r="AT77" s="279"/>
      <c r="AU77" s="310"/>
      <c r="AV77" s="302"/>
      <c r="AW77" s="302"/>
      <c r="AX77" s="302"/>
      <c r="AY77" s="302"/>
      <c r="AZ77" s="302"/>
      <c r="BA77" s="302"/>
      <c r="BB77" s="302"/>
      <c r="BC77" s="286"/>
      <c r="BD77" s="286"/>
      <c r="BE77" s="286"/>
      <c r="BF77" s="286"/>
      <c r="BG77" s="286"/>
      <c r="BH77" s="302"/>
      <c r="BI77" s="274">
        <f t="shared" si="5"/>
        <v>0</v>
      </c>
    </row>
    <row r="78" spans="2:61">
      <c r="D78" s="290" t="s">
        <v>316</v>
      </c>
      <c r="E78" s="291" t="s">
        <v>318</v>
      </c>
      <c r="F78" s="292" t="s">
        <v>94</v>
      </c>
      <c r="G78" s="284" t="s">
        <v>308</v>
      </c>
      <c r="H78" s="284"/>
      <c r="I78" s="284"/>
      <c r="J78" s="284"/>
      <c r="K78" s="282"/>
      <c r="L78" s="275"/>
      <c r="M78" s="310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3"/>
      <c r="AB78" s="282"/>
      <c r="AC78" s="275"/>
      <c r="AD78" s="310"/>
      <c r="AE78" s="302"/>
      <c r="AF78" s="302"/>
      <c r="AG78" s="302"/>
      <c r="AH78" s="302"/>
      <c r="AI78" s="302"/>
      <c r="AJ78" s="302"/>
      <c r="AK78" s="302"/>
      <c r="AL78" s="286"/>
      <c r="AM78" s="286"/>
      <c r="AN78" s="286"/>
      <c r="AO78" s="286"/>
      <c r="AP78" s="286"/>
      <c r="AQ78" s="302"/>
      <c r="AR78" s="274">
        <f t="shared" si="4"/>
        <v>0</v>
      </c>
      <c r="AS78" s="282"/>
      <c r="AT78" s="279"/>
      <c r="AU78" s="310"/>
      <c r="AV78" s="302"/>
      <c r="AW78" s="302"/>
      <c r="AX78" s="302"/>
      <c r="AY78" s="302"/>
      <c r="AZ78" s="302"/>
      <c r="BA78" s="302"/>
      <c r="BB78" s="302"/>
      <c r="BC78" s="286"/>
      <c r="BD78" s="286"/>
      <c r="BE78" s="286"/>
      <c r="BF78" s="286"/>
      <c r="BG78" s="286"/>
      <c r="BH78" s="302"/>
      <c r="BI78" s="274">
        <f t="shared" si="5"/>
        <v>0</v>
      </c>
    </row>
    <row r="79" spans="2:61">
      <c r="D79" s="290" t="s">
        <v>316</v>
      </c>
      <c r="E79" s="291" t="s">
        <v>319</v>
      </c>
      <c r="F79" s="292" t="s">
        <v>94</v>
      </c>
      <c r="G79" s="284" t="s">
        <v>308</v>
      </c>
      <c r="H79" s="284"/>
      <c r="I79" s="284"/>
      <c r="J79" s="284"/>
      <c r="K79" s="282"/>
      <c r="L79" s="275"/>
      <c r="M79" s="310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3"/>
      <c r="AB79" s="282"/>
      <c r="AC79" s="275"/>
      <c r="AD79" s="310"/>
      <c r="AE79" s="302"/>
      <c r="AF79" s="302"/>
      <c r="AG79" s="302"/>
      <c r="AH79" s="302"/>
      <c r="AI79" s="302"/>
      <c r="AJ79" s="302"/>
      <c r="AK79" s="302"/>
      <c r="AL79" s="286"/>
      <c r="AM79" s="286"/>
      <c r="AN79" s="286"/>
      <c r="AO79" s="286"/>
      <c r="AP79" s="286"/>
      <c r="AQ79" s="302"/>
      <c r="AR79" s="274">
        <f t="shared" si="4"/>
        <v>0</v>
      </c>
      <c r="AS79" s="282"/>
      <c r="AT79" s="279"/>
      <c r="AU79" s="310"/>
      <c r="AV79" s="302"/>
      <c r="AW79" s="302"/>
      <c r="AX79" s="302"/>
      <c r="AY79" s="302"/>
      <c r="AZ79" s="302"/>
      <c r="BA79" s="302"/>
      <c r="BB79" s="302"/>
      <c r="BC79" s="286"/>
      <c r="BD79" s="286"/>
      <c r="BE79" s="286"/>
      <c r="BF79" s="286"/>
      <c r="BG79" s="286"/>
      <c r="BH79" s="302"/>
      <c r="BI79" s="274">
        <f t="shared" si="5"/>
        <v>0</v>
      </c>
    </row>
    <row r="80" spans="2:61">
      <c r="D80" s="290" t="s">
        <v>316</v>
      </c>
      <c r="E80" s="291" t="s">
        <v>320</v>
      </c>
      <c r="F80" s="292" t="s">
        <v>94</v>
      </c>
      <c r="G80" s="284" t="s">
        <v>308</v>
      </c>
      <c r="H80" s="284"/>
      <c r="I80" s="284"/>
      <c r="J80" s="284"/>
      <c r="K80" s="282"/>
      <c r="L80" s="275"/>
      <c r="M80" s="310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3"/>
      <c r="AB80" s="282"/>
      <c r="AC80" s="275"/>
      <c r="AD80" s="310"/>
      <c r="AE80" s="302"/>
      <c r="AF80" s="302"/>
      <c r="AG80" s="302"/>
      <c r="AH80" s="302"/>
      <c r="AI80" s="302"/>
      <c r="AJ80" s="302"/>
      <c r="AK80" s="302"/>
      <c r="AL80" s="286"/>
      <c r="AM80" s="286"/>
      <c r="AN80" s="286"/>
      <c r="AO80" s="286"/>
      <c r="AP80" s="286"/>
      <c r="AQ80" s="302"/>
      <c r="AR80" s="274">
        <f t="shared" si="4"/>
        <v>0</v>
      </c>
      <c r="AS80" s="282"/>
      <c r="AT80" s="279"/>
      <c r="AU80" s="310"/>
      <c r="AV80" s="302"/>
      <c r="AW80" s="302"/>
      <c r="AX80" s="302"/>
      <c r="AY80" s="302"/>
      <c r="AZ80" s="302"/>
      <c r="BA80" s="302"/>
      <c r="BB80" s="302"/>
      <c r="BC80" s="286"/>
      <c r="BD80" s="286"/>
      <c r="BE80" s="286"/>
      <c r="BF80" s="286"/>
      <c r="BG80" s="286"/>
      <c r="BH80" s="302"/>
      <c r="BI80" s="274">
        <f t="shared" si="5"/>
        <v>0</v>
      </c>
    </row>
    <row r="81" spans="4:61">
      <c r="D81" s="290" t="s">
        <v>316</v>
      </c>
      <c r="E81" s="291" t="s">
        <v>321</v>
      </c>
      <c r="F81" s="292" t="s">
        <v>94</v>
      </c>
      <c r="G81" s="284" t="s">
        <v>308</v>
      </c>
      <c r="H81" s="284"/>
      <c r="I81" s="284"/>
      <c r="J81" s="284"/>
      <c r="K81" s="282"/>
      <c r="L81" s="275"/>
      <c r="M81" s="310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3"/>
      <c r="AB81" s="282"/>
      <c r="AC81" s="275"/>
      <c r="AD81" s="310"/>
      <c r="AE81" s="302"/>
      <c r="AF81" s="302"/>
      <c r="AG81" s="302"/>
      <c r="AH81" s="302"/>
      <c r="AI81" s="302"/>
      <c r="AJ81" s="302"/>
      <c r="AK81" s="302"/>
      <c r="AL81" s="286"/>
      <c r="AM81" s="286"/>
      <c r="AN81" s="286"/>
      <c r="AO81" s="286"/>
      <c r="AP81" s="286"/>
      <c r="AQ81" s="302"/>
      <c r="AR81" s="274">
        <f t="shared" si="4"/>
        <v>0</v>
      </c>
      <c r="AS81" s="282"/>
      <c r="AT81" s="279"/>
      <c r="AU81" s="310"/>
      <c r="AV81" s="302"/>
      <c r="AW81" s="302"/>
      <c r="AX81" s="302"/>
      <c r="AY81" s="302"/>
      <c r="AZ81" s="302"/>
      <c r="BA81" s="302"/>
      <c r="BB81" s="302"/>
      <c r="BC81" s="286"/>
      <c r="BD81" s="286"/>
      <c r="BE81" s="286"/>
      <c r="BF81" s="286"/>
      <c r="BG81" s="286"/>
      <c r="BH81" s="302"/>
      <c r="BI81" s="274">
        <f t="shared" si="5"/>
        <v>0</v>
      </c>
    </row>
    <row r="82" spans="4:61">
      <c r="D82" s="290" t="s">
        <v>316</v>
      </c>
      <c r="E82" s="291" t="s">
        <v>322</v>
      </c>
      <c r="F82" s="292" t="s">
        <v>94</v>
      </c>
      <c r="G82" s="284" t="s">
        <v>308</v>
      </c>
      <c r="H82" s="284"/>
      <c r="I82" s="284"/>
      <c r="J82" s="284"/>
      <c r="K82" s="282"/>
      <c r="L82" s="275"/>
      <c r="M82" s="310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3"/>
      <c r="AB82" s="282"/>
      <c r="AC82" s="275"/>
      <c r="AD82" s="310"/>
      <c r="AE82" s="302"/>
      <c r="AF82" s="302"/>
      <c r="AG82" s="302"/>
      <c r="AH82" s="302"/>
      <c r="AI82" s="302"/>
      <c r="AJ82" s="302"/>
      <c r="AK82" s="302"/>
      <c r="AL82" s="286"/>
      <c r="AM82" s="286"/>
      <c r="AN82" s="286"/>
      <c r="AO82" s="286"/>
      <c r="AP82" s="286"/>
      <c r="AQ82" s="302"/>
      <c r="AR82" s="274">
        <f t="shared" si="4"/>
        <v>0</v>
      </c>
      <c r="AS82" s="282"/>
      <c r="AT82" s="279"/>
      <c r="AU82" s="310"/>
      <c r="AV82" s="302"/>
      <c r="AW82" s="302"/>
      <c r="AX82" s="302"/>
      <c r="AY82" s="302"/>
      <c r="AZ82" s="302"/>
      <c r="BA82" s="302"/>
      <c r="BB82" s="302"/>
      <c r="BC82" s="286"/>
      <c r="BD82" s="286"/>
      <c r="BE82" s="286"/>
      <c r="BF82" s="286"/>
      <c r="BG82" s="286"/>
      <c r="BH82" s="302"/>
      <c r="BI82" s="274">
        <f t="shared" si="5"/>
        <v>0</v>
      </c>
    </row>
    <row r="83" spans="4:61">
      <c r="D83" s="290" t="s">
        <v>316</v>
      </c>
      <c r="E83" s="291" t="s">
        <v>323</v>
      </c>
      <c r="F83" s="292" t="s">
        <v>94</v>
      </c>
      <c r="G83" s="284" t="s">
        <v>308</v>
      </c>
      <c r="H83" s="284"/>
      <c r="I83" s="284"/>
      <c r="J83" s="284"/>
      <c r="K83" s="282"/>
      <c r="L83" s="275"/>
      <c r="M83" s="310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3"/>
      <c r="AB83" s="282"/>
      <c r="AC83" s="275"/>
      <c r="AD83" s="310"/>
      <c r="AE83" s="302"/>
      <c r="AF83" s="302"/>
      <c r="AG83" s="302"/>
      <c r="AH83" s="302"/>
      <c r="AI83" s="302"/>
      <c r="AJ83" s="302"/>
      <c r="AK83" s="302"/>
      <c r="AL83" s="286"/>
      <c r="AM83" s="286"/>
      <c r="AN83" s="286"/>
      <c r="AO83" s="286"/>
      <c r="AP83" s="286"/>
      <c r="AQ83" s="302"/>
      <c r="AR83" s="274">
        <f t="shared" si="4"/>
        <v>0</v>
      </c>
      <c r="AS83" s="282"/>
      <c r="AT83" s="279"/>
      <c r="AU83" s="310"/>
      <c r="AV83" s="302"/>
      <c r="AW83" s="302"/>
      <c r="AX83" s="302"/>
      <c r="AY83" s="302"/>
      <c r="AZ83" s="302"/>
      <c r="BA83" s="302"/>
      <c r="BB83" s="302"/>
      <c r="BC83" s="286"/>
      <c r="BD83" s="286"/>
      <c r="BE83" s="286"/>
      <c r="BF83" s="286"/>
      <c r="BG83" s="286"/>
      <c r="BH83" s="302"/>
      <c r="BI83" s="274">
        <f t="shared" si="5"/>
        <v>0</v>
      </c>
    </row>
    <row r="84" spans="4:61">
      <c r="D84" s="290" t="s">
        <v>316</v>
      </c>
      <c r="E84" s="271" t="s">
        <v>324</v>
      </c>
      <c r="F84" s="292" t="s">
        <v>94</v>
      </c>
      <c r="G84" s="276" t="s">
        <v>308</v>
      </c>
      <c r="H84" s="276"/>
      <c r="I84" s="276"/>
      <c r="J84" s="276"/>
      <c r="K84" s="282"/>
      <c r="L84" s="275"/>
      <c r="M84" s="310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3"/>
      <c r="AB84" s="282"/>
      <c r="AC84" s="275"/>
      <c r="AD84" s="310"/>
      <c r="AE84" s="302"/>
      <c r="AF84" s="302"/>
      <c r="AG84" s="302"/>
      <c r="AH84" s="302"/>
      <c r="AI84" s="302"/>
      <c r="AJ84" s="302"/>
      <c r="AK84" s="302"/>
      <c r="AL84" s="286"/>
      <c r="AM84" s="286"/>
      <c r="AN84" s="286"/>
      <c r="AO84" s="286"/>
      <c r="AP84" s="286"/>
      <c r="AQ84" s="302"/>
      <c r="AR84" s="274">
        <f t="shared" si="4"/>
        <v>0</v>
      </c>
      <c r="AS84" s="282"/>
      <c r="AT84" s="279"/>
      <c r="AU84" s="310"/>
      <c r="AV84" s="302"/>
      <c r="AW84" s="302"/>
      <c r="AX84" s="302"/>
      <c r="AY84" s="302"/>
      <c r="AZ84" s="302"/>
      <c r="BA84" s="302"/>
      <c r="BB84" s="302"/>
      <c r="BC84" s="286"/>
      <c r="BD84" s="286"/>
      <c r="BE84" s="286"/>
      <c r="BF84" s="286"/>
      <c r="BG84" s="286"/>
      <c r="BH84" s="302"/>
      <c r="BI84" s="274">
        <f t="shared" si="5"/>
        <v>0</v>
      </c>
    </row>
    <row r="85" spans="4:61">
      <c r="D85" s="290" t="s">
        <v>316</v>
      </c>
      <c r="E85" s="271" t="s">
        <v>325</v>
      </c>
      <c r="F85" s="292" t="s">
        <v>94</v>
      </c>
      <c r="G85" s="276" t="s">
        <v>308</v>
      </c>
      <c r="H85" s="276"/>
      <c r="I85" s="276"/>
      <c r="J85" s="276"/>
      <c r="K85" s="282"/>
      <c r="L85" s="275"/>
      <c r="M85" s="310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3"/>
      <c r="AB85" s="282"/>
      <c r="AC85" s="275"/>
      <c r="AD85" s="310"/>
      <c r="AE85" s="302"/>
      <c r="AF85" s="302"/>
      <c r="AG85" s="302"/>
      <c r="AH85" s="302"/>
      <c r="AI85" s="302"/>
      <c r="AJ85" s="302"/>
      <c r="AK85" s="302"/>
      <c r="AL85" s="286"/>
      <c r="AM85" s="286"/>
      <c r="AN85" s="286"/>
      <c r="AO85" s="286"/>
      <c r="AP85" s="286"/>
      <c r="AQ85" s="302"/>
      <c r="AR85" s="274">
        <f t="shared" si="4"/>
        <v>0</v>
      </c>
      <c r="AS85" s="282"/>
      <c r="AT85" s="279"/>
      <c r="AU85" s="310"/>
      <c r="AV85" s="302"/>
      <c r="AW85" s="302"/>
      <c r="AX85" s="302"/>
      <c r="AY85" s="302"/>
      <c r="AZ85" s="302"/>
      <c r="BA85" s="302"/>
      <c r="BB85" s="302"/>
      <c r="BC85" s="286"/>
      <c r="BD85" s="286"/>
      <c r="BE85" s="286"/>
      <c r="BF85" s="286"/>
      <c r="BG85" s="286"/>
      <c r="BH85" s="302"/>
      <c r="BI85" s="274">
        <f t="shared" si="5"/>
        <v>0</v>
      </c>
    </row>
    <row r="86" spans="4:61">
      <c r="D86" s="281" t="s">
        <v>305</v>
      </c>
      <c r="E86" s="291" t="s">
        <v>326</v>
      </c>
      <c r="F86" s="292" t="s">
        <v>96</v>
      </c>
      <c r="G86" s="284" t="s">
        <v>95</v>
      </c>
      <c r="H86" s="284"/>
      <c r="I86" s="284"/>
      <c r="J86" s="284"/>
      <c r="K86" s="282"/>
      <c r="L86" s="275"/>
      <c r="M86" s="310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3"/>
      <c r="AB86" s="282"/>
      <c r="AC86" s="275"/>
      <c r="AD86" s="310"/>
      <c r="AE86" s="302"/>
      <c r="AF86" s="302"/>
      <c r="AG86" s="302"/>
      <c r="AH86" s="302"/>
      <c r="AI86" s="302"/>
      <c r="AJ86" s="302"/>
      <c r="AK86" s="302"/>
      <c r="AL86" s="286"/>
      <c r="AM86" s="286"/>
      <c r="AN86" s="286"/>
      <c r="AO86" s="286"/>
      <c r="AP86" s="286"/>
      <c r="AQ86" s="302"/>
      <c r="AR86" s="274">
        <f t="shared" si="4"/>
        <v>0</v>
      </c>
      <c r="AS86" s="282"/>
      <c r="AT86" s="279"/>
      <c r="AU86" s="310"/>
      <c r="AV86" s="302"/>
      <c r="AW86" s="302"/>
      <c r="AX86" s="302"/>
      <c r="AY86" s="302"/>
      <c r="AZ86" s="302"/>
      <c r="BA86" s="302"/>
      <c r="BB86" s="302"/>
      <c r="BC86" s="286"/>
      <c r="BD86" s="286"/>
      <c r="BE86" s="286"/>
      <c r="BF86" s="286"/>
      <c r="BG86" s="286"/>
      <c r="BH86" s="302"/>
      <c r="BI86" s="274">
        <f t="shared" si="5"/>
        <v>0</v>
      </c>
    </row>
    <row r="87" spans="4:61">
      <c r="D87" s="281" t="s">
        <v>305</v>
      </c>
      <c r="E87" s="291" t="s">
        <v>327</v>
      </c>
      <c r="F87" s="292" t="s">
        <v>96</v>
      </c>
      <c r="G87" s="284" t="s">
        <v>95</v>
      </c>
      <c r="H87" s="284"/>
      <c r="I87" s="284"/>
      <c r="J87" s="284"/>
      <c r="K87" s="282"/>
      <c r="L87" s="275"/>
      <c r="M87" s="310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3"/>
      <c r="AB87" s="282"/>
      <c r="AC87" s="275"/>
      <c r="AD87" s="310"/>
      <c r="AE87" s="302"/>
      <c r="AF87" s="302"/>
      <c r="AG87" s="302"/>
      <c r="AH87" s="302"/>
      <c r="AI87" s="302"/>
      <c r="AJ87" s="302"/>
      <c r="AK87" s="302"/>
      <c r="AL87" s="286"/>
      <c r="AM87" s="286"/>
      <c r="AN87" s="286"/>
      <c r="AO87" s="286"/>
      <c r="AP87" s="286"/>
      <c r="AQ87" s="302"/>
      <c r="AR87" s="274">
        <f t="shared" si="4"/>
        <v>0</v>
      </c>
      <c r="AS87" s="282"/>
      <c r="AT87" s="279"/>
      <c r="AU87" s="310"/>
      <c r="AV87" s="302"/>
      <c r="AW87" s="302"/>
      <c r="AX87" s="302"/>
      <c r="AY87" s="302"/>
      <c r="AZ87" s="302"/>
      <c r="BA87" s="302"/>
      <c r="BB87" s="302"/>
      <c r="BC87" s="286"/>
      <c r="BD87" s="286"/>
      <c r="BE87" s="286"/>
      <c r="BF87" s="286"/>
      <c r="BG87" s="286"/>
      <c r="BH87" s="302"/>
      <c r="BI87" s="274">
        <f t="shared" si="5"/>
        <v>0</v>
      </c>
    </row>
    <row r="88" spans="4:61">
      <c r="D88" s="281" t="s">
        <v>305</v>
      </c>
      <c r="E88" s="291" t="s">
        <v>328</v>
      </c>
      <c r="F88" s="292" t="s">
        <v>96</v>
      </c>
      <c r="G88" s="284" t="s">
        <v>95</v>
      </c>
      <c r="H88" s="284"/>
      <c r="I88" s="284"/>
      <c r="J88" s="284"/>
      <c r="K88" s="282"/>
      <c r="L88" s="275"/>
      <c r="M88" s="310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3"/>
      <c r="AB88" s="282"/>
      <c r="AC88" s="275"/>
      <c r="AD88" s="310"/>
      <c r="AE88" s="302"/>
      <c r="AF88" s="302"/>
      <c r="AG88" s="302"/>
      <c r="AH88" s="302"/>
      <c r="AI88" s="302"/>
      <c r="AJ88" s="302"/>
      <c r="AK88" s="302"/>
      <c r="AL88" s="286"/>
      <c r="AM88" s="286"/>
      <c r="AN88" s="286"/>
      <c r="AO88" s="286"/>
      <c r="AP88" s="286"/>
      <c r="AQ88" s="302"/>
      <c r="AR88" s="274">
        <f t="shared" si="4"/>
        <v>0</v>
      </c>
      <c r="AS88" s="282"/>
      <c r="AT88" s="279"/>
      <c r="AU88" s="310"/>
      <c r="AV88" s="302"/>
      <c r="AW88" s="302"/>
      <c r="AX88" s="302"/>
      <c r="AY88" s="302"/>
      <c r="AZ88" s="302"/>
      <c r="BA88" s="302"/>
      <c r="BB88" s="302"/>
      <c r="BC88" s="286"/>
      <c r="BD88" s="286"/>
      <c r="BE88" s="286"/>
      <c r="BF88" s="286"/>
      <c r="BG88" s="286"/>
      <c r="BH88" s="302"/>
      <c r="BI88" s="274">
        <f t="shared" si="5"/>
        <v>0</v>
      </c>
    </row>
    <row r="89" spans="4:61">
      <c r="D89" s="281" t="s">
        <v>305</v>
      </c>
      <c r="E89" s="291" t="s">
        <v>329</v>
      </c>
      <c r="F89" s="292" t="s">
        <v>96</v>
      </c>
      <c r="G89" s="284" t="s">
        <v>95</v>
      </c>
      <c r="H89" s="284"/>
      <c r="I89" s="284"/>
      <c r="J89" s="284"/>
      <c r="K89" s="282"/>
      <c r="L89" s="275"/>
      <c r="M89" s="310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3"/>
      <c r="AB89" s="282"/>
      <c r="AC89" s="275"/>
      <c r="AD89" s="310"/>
      <c r="AE89" s="302"/>
      <c r="AF89" s="302"/>
      <c r="AG89" s="302"/>
      <c r="AH89" s="302"/>
      <c r="AI89" s="302"/>
      <c r="AJ89" s="302"/>
      <c r="AK89" s="302"/>
      <c r="AL89" s="286"/>
      <c r="AM89" s="286"/>
      <c r="AN89" s="286"/>
      <c r="AO89" s="286"/>
      <c r="AP89" s="286"/>
      <c r="AQ89" s="302"/>
      <c r="AR89" s="274">
        <f t="shared" si="4"/>
        <v>0</v>
      </c>
      <c r="AS89" s="282"/>
      <c r="AT89" s="279"/>
      <c r="AU89" s="310"/>
      <c r="AV89" s="302"/>
      <c r="AW89" s="302"/>
      <c r="AX89" s="302"/>
      <c r="AY89" s="302"/>
      <c r="AZ89" s="302"/>
      <c r="BA89" s="302"/>
      <c r="BB89" s="302"/>
      <c r="BC89" s="286"/>
      <c r="BD89" s="286"/>
      <c r="BE89" s="286"/>
      <c r="BF89" s="286"/>
      <c r="BG89" s="286"/>
      <c r="BH89" s="302"/>
      <c r="BI89" s="274">
        <f t="shared" si="5"/>
        <v>0</v>
      </c>
    </row>
    <row r="90" spans="4:61">
      <c r="D90" s="281" t="s">
        <v>305</v>
      </c>
      <c r="E90" s="291" t="s">
        <v>330</v>
      </c>
      <c r="F90" s="292" t="s">
        <v>96</v>
      </c>
      <c r="G90" s="284" t="s">
        <v>308</v>
      </c>
      <c r="H90" s="284"/>
      <c r="I90" s="284"/>
      <c r="J90" s="284"/>
      <c r="K90" s="282"/>
      <c r="L90" s="275"/>
      <c r="M90" s="310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3"/>
      <c r="AB90" s="282"/>
      <c r="AC90" s="275"/>
      <c r="AD90" s="310"/>
      <c r="AE90" s="302"/>
      <c r="AF90" s="302"/>
      <c r="AG90" s="302"/>
      <c r="AH90" s="302"/>
      <c r="AI90" s="302"/>
      <c r="AJ90" s="302"/>
      <c r="AK90" s="302"/>
      <c r="AL90" s="286"/>
      <c r="AM90" s="286"/>
      <c r="AN90" s="286"/>
      <c r="AO90" s="286"/>
      <c r="AP90" s="286"/>
      <c r="AQ90" s="302"/>
      <c r="AR90" s="274">
        <f t="shared" si="4"/>
        <v>0</v>
      </c>
      <c r="AS90" s="282"/>
      <c r="AT90" s="279"/>
      <c r="AU90" s="310"/>
      <c r="AV90" s="302"/>
      <c r="AW90" s="302"/>
      <c r="AX90" s="302"/>
      <c r="AY90" s="302"/>
      <c r="AZ90" s="302"/>
      <c r="BA90" s="302"/>
      <c r="BB90" s="302"/>
      <c r="BC90" s="286"/>
      <c r="BD90" s="286"/>
      <c r="BE90" s="286"/>
      <c r="BF90" s="286"/>
      <c r="BG90" s="286"/>
      <c r="BH90" s="302"/>
      <c r="BI90" s="274">
        <f t="shared" si="5"/>
        <v>0</v>
      </c>
    </row>
    <row r="91" spans="4:61">
      <c r="D91" s="281" t="s">
        <v>305</v>
      </c>
      <c r="E91" s="291" t="s">
        <v>331</v>
      </c>
      <c r="F91" s="292" t="s">
        <v>96</v>
      </c>
      <c r="G91" s="284" t="s">
        <v>308</v>
      </c>
      <c r="H91" s="284"/>
      <c r="I91" s="284"/>
      <c r="J91" s="284"/>
      <c r="K91" s="282"/>
      <c r="L91" s="275"/>
      <c r="M91" s="310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3"/>
      <c r="AB91" s="282"/>
      <c r="AC91" s="275"/>
      <c r="AD91" s="310"/>
      <c r="AE91" s="302"/>
      <c r="AF91" s="302"/>
      <c r="AG91" s="302"/>
      <c r="AH91" s="302"/>
      <c r="AI91" s="302"/>
      <c r="AJ91" s="302"/>
      <c r="AK91" s="302"/>
      <c r="AL91" s="286"/>
      <c r="AM91" s="286"/>
      <c r="AN91" s="286"/>
      <c r="AO91" s="286"/>
      <c r="AP91" s="286"/>
      <c r="AQ91" s="302"/>
      <c r="AR91" s="274">
        <f t="shared" si="4"/>
        <v>0</v>
      </c>
      <c r="AS91" s="282"/>
      <c r="AT91" s="279"/>
      <c r="AU91" s="310"/>
      <c r="AV91" s="302"/>
      <c r="AW91" s="302"/>
      <c r="AX91" s="302"/>
      <c r="AY91" s="302"/>
      <c r="AZ91" s="302"/>
      <c r="BA91" s="302"/>
      <c r="BB91" s="302"/>
      <c r="BC91" s="286"/>
      <c r="BD91" s="286"/>
      <c r="BE91" s="286"/>
      <c r="BF91" s="286"/>
      <c r="BG91" s="286"/>
      <c r="BH91" s="302"/>
      <c r="BI91" s="274">
        <f t="shared" si="5"/>
        <v>0</v>
      </c>
    </row>
    <row r="92" spans="4:61">
      <c r="D92" s="281" t="s">
        <v>67</v>
      </c>
      <c r="E92" s="291" t="s">
        <v>332</v>
      </c>
      <c r="F92" s="292" t="s">
        <v>96</v>
      </c>
      <c r="G92" s="284" t="s">
        <v>95</v>
      </c>
      <c r="H92" s="284"/>
      <c r="I92" s="284"/>
      <c r="J92" s="284"/>
      <c r="K92" s="282"/>
      <c r="L92" s="275"/>
      <c r="M92" s="310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3"/>
      <c r="AB92" s="282"/>
      <c r="AC92" s="275"/>
      <c r="AD92" s="310"/>
      <c r="AE92" s="302"/>
      <c r="AF92" s="302"/>
      <c r="AG92" s="302"/>
      <c r="AH92" s="302"/>
      <c r="AI92" s="302"/>
      <c r="AJ92" s="302"/>
      <c r="AK92" s="302"/>
      <c r="AL92" s="286"/>
      <c r="AM92" s="286"/>
      <c r="AN92" s="286"/>
      <c r="AO92" s="286"/>
      <c r="AP92" s="286"/>
      <c r="AQ92" s="302"/>
      <c r="AR92" s="274">
        <f t="shared" si="4"/>
        <v>0</v>
      </c>
      <c r="AS92" s="282"/>
      <c r="AT92" s="279"/>
      <c r="AU92" s="310"/>
      <c r="AV92" s="302"/>
      <c r="AW92" s="302"/>
      <c r="AX92" s="302"/>
      <c r="AY92" s="302"/>
      <c r="AZ92" s="302"/>
      <c r="BA92" s="302"/>
      <c r="BB92" s="302"/>
      <c r="BC92" s="286"/>
      <c r="BD92" s="286"/>
      <c r="BE92" s="286"/>
      <c r="BF92" s="286"/>
      <c r="BG92" s="286"/>
      <c r="BH92" s="302"/>
      <c r="BI92" s="274">
        <f t="shared" si="5"/>
        <v>0</v>
      </c>
    </row>
    <row r="93" spans="4:61">
      <c r="D93" s="281" t="s">
        <v>67</v>
      </c>
      <c r="E93" s="291" t="s">
        <v>333</v>
      </c>
      <c r="F93" s="292" t="s">
        <v>96</v>
      </c>
      <c r="G93" s="284" t="s">
        <v>95</v>
      </c>
      <c r="H93" s="284"/>
      <c r="I93" s="284"/>
      <c r="J93" s="284"/>
      <c r="K93" s="282"/>
      <c r="L93" s="275"/>
      <c r="M93" s="310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3"/>
      <c r="AB93" s="282"/>
      <c r="AC93" s="275"/>
      <c r="AD93" s="310"/>
      <c r="AE93" s="302"/>
      <c r="AF93" s="302"/>
      <c r="AG93" s="302"/>
      <c r="AH93" s="302"/>
      <c r="AI93" s="302"/>
      <c r="AJ93" s="302"/>
      <c r="AK93" s="302"/>
      <c r="AL93" s="286"/>
      <c r="AM93" s="286"/>
      <c r="AN93" s="286"/>
      <c r="AO93" s="286"/>
      <c r="AP93" s="286"/>
      <c r="AQ93" s="302"/>
      <c r="AR93" s="274">
        <f t="shared" si="4"/>
        <v>0</v>
      </c>
      <c r="AS93" s="282"/>
      <c r="AT93" s="279"/>
      <c r="AU93" s="310"/>
      <c r="AV93" s="302"/>
      <c r="AW93" s="302"/>
      <c r="AX93" s="302"/>
      <c r="AY93" s="302"/>
      <c r="AZ93" s="302"/>
      <c r="BA93" s="302"/>
      <c r="BB93" s="302"/>
      <c r="BC93" s="286"/>
      <c r="BD93" s="286"/>
      <c r="BE93" s="286"/>
      <c r="BF93" s="286"/>
      <c r="BG93" s="286"/>
      <c r="BH93" s="302"/>
      <c r="BI93" s="274">
        <f t="shared" si="5"/>
        <v>0</v>
      </c>
    </row>
    <row r="94" spans="4:61">
      <c r="D94" s="281" t="s">
        <v>67</v>
      </c>
      <c r="E94" s="291" t="s">
        <v>334</v>
      </c>
      <c r="F94" s="292" t="s">
        <v>96</v>
      </c>
      <c r="G94" s="284" t="s">
        <v>95</v>
      </c>
      <c r="H94" s="284"/>
      <c r="I94" s="284"/>
      <c r="J94" s="284"/>
      <c r="K94" s="282"/>
      <c r="L94" s="275"/>
      <c r="M94" s="310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3"/>
      <c r="AB94" s="282"/>
      <c r="AC94" s="275"/>
      <c r="AD94" s="310"/>
      <c r="AE94" s="302"/>
      <c r="AF94" s="302"/>
      <c r="AG94" s="302"/>
      <c r="AH94" s="302"/>
      <c r="AI94" s="302"/>
      <c r="AJ94" s="302"/>
      <c r="AK94" s="302"/>
      <c r="AL94" s="286"/>
      <c r="AM94" s="286"/>
      <c r="AN94" s="286"/>
      <c r="AO94" s="286"/>
      <c r="AP94" s="286"/>
      <c r="AQ94" s="302"/>
      <c r="AR94" s="274">
        <f t="shared" si="4"/>
        <v>0</v>
      </c>
      <c r="AS94" s="282"/>
      <c r="AT94" s="279"/>
      <c r="AU94" s="310"/>
      <c r="AV94" s="302"/>
      <c r="AW94" s="302"/>
      <c r="AX94" s="302"/>
      <c r="AY94" s="302"/>
      <c r="AZ94" s="302"/>
      <c r="BA94" s="302"/>
      <c r="BB94" s="302"/>
      <c r="BC94" s="286"/>
      <c r="BD94" s="286"/>
      <c r="BE94" s="286"/>
      <c r="BF94" s="286"/>
      <c r="BG94" s="286"/>
      <c r="BH94" s="302"/>
      <c r="BI94" s="274">
        <f t="shared" si="5"/>
        <v>0</v>
      </c>
    </row>
    <row r="95" spans="4:61">
      <c r="D95" s="281" t="s">
        <v>316</v>
      </c>
      <c r="E95" s="291" t="s">
        <v>335</v>
      </c>
      <c r="F95" s="292" t="s">
        <v>96</v>
      </c>
      <c r="G95" s="284" t="s">
        <v>308</v>
      </c>
      <c r="H95" s="284"/>
      <c r="I95" s="284"/>
      <c r="J95" s="284"/>
      <c r="K95" s="282"/>
      <c r="L95" s="275"/>
      <c r="M95" s="310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3"/>
      <c r="AB95" s="282"/>
      <c r="AC95" s="275"/>
      <c r="AD95" s="310"/>
      <c r="AE95" s="302"/>
      <c r="AF95" s="302"/>
      <c r="AG95" s="302"/>
      <c r="AH95" s="302"/>
      <c r="AI95" s="302"/>
      <c r="AJ95" s="302"/>
      <c r="AK95" s="302"/>
      <c r="AL95" s="286"/>
      <c r="AM95" s="286"/>
      <c r="AN95" s="286"/>
      <c r="AO95" s="286"/>
      <c r="AP95" s="286"/>
      <c r="AQ95" s="302"/>
      <c r="AR95" s="274">
        <f t="shared" si="4"/>
        <v>0</v>
      </c>
      <c r="AS95" s="282"/>
      <c r="AT95" s="279"/>
      <c r="AU95" s="310"/>
      <c r="AV95" s="302"/>
      <c r="AW95" s="302"/>
      <c r="AX95" s="302"/>
      <c r="AY95" s="302"/>
      <c r="AZ95" s="302"/>
      <c r="BA95" s="302"/>
      <c r="BB95" s="302"/>
      <c r="BC95" s="286"/>
      <c r="BD95" s="286"/>
      <c r="BE95" s="286"/>
      <c r="BF95" s="286"/>
      <c r="BG95" s="286"/>
      <c r="BH95" s="302"/>
      <c r="BI95" s="274">
        <f t="shared" si="5"/>
        <v>0</v>
      </c>
    </row>
    <row r="96" spans="4:61">
      <c r="D96" s="272" t="s">
        <v>336</v>
      </c>
      <c r="E96" s="272" t="s">
        <v>337</v>
      </c>
      <c r="F96" s="272" t="s">
        <v>96</v>
      </c>
      <c r="G96" s="293" t="s">
        <v>308</v>
      </c>
      <c r="H96" s="284"/>
      <c r="I96" s="284"/>
      <c r="J96" s="284"/>
      <c r="K96" s="282"/>
      <c r="L96" s="275"/>
      <c r="M96" s="310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3"/>
      <c r="AB96" s="282"/>
      <c r="AC96" s="275"/>
      <c r="AD96" s="310"/>
      <c r="AE96" s="302"/>
      <c r="AF96" s="302"/>
      <c r="AG96" s="302"/>
      <c r="AH96" s="302"/>
      <c r="AI96" s="302"/>
      <c r="AJ96" s="302"/>
      <c r="AK96" s="302"/>
      <c r="AL96" s="286"/>
      <c r="AM96" s="286"/>
      <c r="AN96" s="286"/>
      <c r="AO96" s="286"/>
      <c r="AP96" s="286"/>
      <c r="AQ96" s="302"/>
      <c r="AR96" s="274">
        <f t="shared" si="4"/>
        <v>0</v>
      </c>
      <c r="AS96" s="282"/>
      <c r="AT96" s="279"/>
      <c r="AU96" s="310"/>
      <c r="AV96" s="302"/>
      <c r="AW96" s="302"/>
      <c r="AX96" s="302"/>
      <c r="AY96" s="302"/>
      <c r="AZ96" s="302"/>
      <c r="BA96" s="302"/>
      <c r="BB96" s="302"/>
      <c r="BC96" s="286"/>
      <c r="BD96" s="286"/>
      <c r="BE96" s="286"/>
      <c r="BF96" s="286"/>
      <c r="BG96" s="286"/>
      <c r="BH96" s="302"/>
      <c r="BI96" s="274">
        <f t="shared" si="5"/>
        <v>0</v>
      </c>
    </row>
    <row r="97" spans="4:61">
      <c r="D97" s="281" t="s">
        <v>316</v>
      </c>
      <c r="E97" s="291" t="s">
        <v>338</v>
      </c>
      <c r="F97" s="292" t="s">
        <v>96</v>
      </c>
      <c r="G97" s="284" t="s">
        <v>308</v>
      </c>
      <c r="H97" s="284"/>
      <c r="I97" s="284"/>
      <c r="J97" s="284"/>
      <c r="K97" s="282"/>
      <c r="L97" s="275"/>
      <c r="M97" s="310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3"/>
      <c r="AB97" s="282"/>
      <c r="AC97" s="275"/>
      <c r="AD97" s="310"/>
      <c r="AE97" s="302"/>
      <c r="AF97" s="302"/>
      <c r="AG97" s="302"/>
      <c r="AH97" s="302"/>
      <c r="AI97" s="302"/>
      <c r="AJ97" s="302"/>
      <c r="AK97" s="302"/>
      <c r="AL97" s="286"/>
      <c r="AM97" s="286"/>
      <c r="AN97" s="286"/>
      <c r="AO97" s="286"/>
      <c r="AP97" s="286"/>
      <c r="AQ97" s="302"/>
      <c r="AR97" s="274">
        <f t="shared" si="4"/>
        <v>0</v>
      </c>
      <c r="AS97" s="282"/>
      <c r="AT97" s="279"/>
      <c r="AU97" s="310"/>
      <c r="AV97" s="302"/>
      <c r="AW97" s="302"/>
      <c r="AX97" s="302"/>
      <c r="AY97" s="302"/>
      <c r="AZ97" s="302"/>
      <c r="BA97" s="302"/>
      <c r="BB97" s="302"/>
      <c r="BC97" s="286"/>
      <c r="BD97" s="286"/>
      <c r="BE97" s="286"/>
      <c r="BF97" s="286"/>
      <c r="BG97" s="286"/>
      <c r="BH97" s="302"/>
      <c r="BI97" s="274">
        <f t="shared" si="5"/>
        <v>0</v>
      </c>
    </row>
    <row r="98" spans="4:61">
      <c r="D98" s="281" t="s">
        <v>316</v>
      </c>
      <c r="E98" s="291" t="s">
        <v>339</v>
      </c>
      <c r="F98" s="292" t="s">
        <v>96</v>
      </c>
      <c r="G98" s="284" t="s">
        <v>308</v>
      </c>
      <c r="H98" s="284"/>
      <c r="I98" s="284"/>
      <c r="J98" s="284"/>
      <c r="K98" s="282"/>
      <c r="L98" s="275"/>
      <c r="M98" s="310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3"/>
      <c r="AB98" s="282"/>
      <c r="AC98" s="275"/>
      <c r="AD98" s="310"/>
      <c r="AE98" s="302"/>
      <c r="AF98" s="302"/>
      <c r="AG98" s="302"/>
      <c r="AH98" s="302"/>
      <c r="AI98" s="302"/>
      <c r="AJ98" s="302"/>
      <c r="AK98" s="302"/>
      <c r="AL98" s="286"/>
      <c r="AM98" s="286"/>
      <c r="AN98" s="286"/>
      <c r="AO98" s="286"/>
      <c r="AP98" s="286"/>
      <c r="AQ98" s="302"/>
      <c r="AR98" s="274">
        <f t="shared" si="4"/>
        <v>0</v>
      </c>
      <c r="AS98" s="282"/>
      <c r="AT98" s="279"/>
      <c r="AU98" s="310"/>
      <c r="AV98" s="302"/>
      <c r="AW98" s="302"/>
      <c r="AX98" s="302"/>
      <c r="AY98" s="302"/>
      <c r="AZ98" s="302"/>
      <c r="BA98" s="302"/>
      <c r="BB98" s="302"/>
      <c r="BC98" s="286"/>
      <c r="BD98" s="286"/>
      <c r="BE98" s="286"/>
      <c r="BF98" s="286"/>
      <c r="BG98" s="286"/>
      <c r="BH98" s="302"/>
      <c r="BI98" s="274">
        <f t="shared" si="5"/>
        <v>0</v>
      </c>
    </row>
    <row r="99" spans="4:61">
      <c r="D99" s="281" t="s">
        <v>316</v>
      </c>
      <c r="E99" s="291" t="s">
        <v>340</v>
      </c>
      <c r="F99" s="292" t="s">
        <v>96</v>
      </c>
      <c r="G99" s="284" t="s">
        <v>308</v>
      </c>
      <c r="H99" s="284"/>
      <c r="I99" s="284"/>
      <c r="J99" s="284"/>
      <c r="K99" s="282"/>
      <c r="L99" s="275"/>
      <c r="M99" s="310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3"/>
      <c r="AB99" s="282"/>
      <c r="AC99" s="275"/>
      <c r="AD99" s="310"/>
      <c r="AE99" s="302"/>
      <c r="AF99" s="302"/>
      <c r="AG99" s="302"/>
      <c r="AH99" s="302"/>
      <c r="AI99" s="302"/>
      <c r="AJ99" s="302"/>
      <c r="AK99" s="302"/>
      <c r="AL99" s="286"/>
      <c r="AM99" s="286"/>
      <c r="AN99" s="286"/>
      <c r="AO99" s="286"/>
      <c r="AP99" s="286"/>
      <c r="AQ99" s="302"/>
      <c r="AR99" s="274">
        <f t="shared" si="4"/>
        <v>0</v>
      </c>
      <c r="AS99" s="282"/>
      <c r="AT99" s="279"/>
      <c r="AU99" s="310"/>
      <c r="AV99" s="302"/>
      <c r="AW99" s="302"/>
      <c r="AX99" s="302"/>
      <c r="AY99" s="302"/>
      <c r="AZ99" s="302"/>
      <c r="BA99" s="302"/>
      <c r="BB99" s="302"/>
      <c r="BC99" s="286"/>
      <c r="BD99" s="286"/>
      <c r="BE99" s="286"/>
      <c r="BF99" s="286"/>
      <c r="BG99" s="286"/>
      <c r="BH99" s="302"/>
      <c r="BI99" s="274">
        <f t="shared" si="5"/>
        <v>0</v>
      </c>
    </row>
    <row r="100" spans="4:61">
      <c r="D100" s="281" t="s">
        <v>316</v>
      </c>
      <c r="E100" s="291" t="s">
        <v>341</v>
      </c>
      <c r="F100" s="292" t="s">
        <v>96</v>
      </c>
      <c r="G100" s="284" t="s">
        <v>308</v>
      </c>
      <c r="H100" s="284"/>
      <c r="I100" s="284"/>
      <c r="J100" s="284"/>
      <c r="K100" s="282"/>
      <c r="L100" s="275"/>
      <c r="M100" s="310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3"/>
      <c r="AB100" s="282"/>
      <c r="AC100" s="275"/>
      <c r="AD100" s="310"/>
      <c r="AE100" s="302"/>
      <c r="AF100" s="302"/>
      <c r="AG100" s="302"/>
      <c r="AH100" s="302"/>
      <c r="AI100" s="302"/>
      <c r="AJ100" s="302"/>
      <c r="AK100" s="302"/>
      <c r="AL100" s="286"/>
      <c r="AM100" s="286"/>
      <c r="AN100" s="286"/>
      <c r="AO100" s="286"/>
      <c r="AP100" s="286"/>
      <c r="AQ100" s="302"/>
      <c r="AR100" s="274">
        <f t="shared" si="4"/>
        <v>0</v>
      </c>
      <c r="AS100" s="282"/>
      <c r="AT100" s="279"/>
      <c r="AU100" s="310"/>
      <c r="AV100" s="302"/>
      <c r="AW100" s="302"/>
      <c r="AX100" s="302"/>
      <c r="AY100" s="302"/>
      <c r="AZ100" s="302"/>
      <c r="BA100" s="302"/>
      <c r="BB100" s="302"/>
      <c r="BC100" s="286"/>
      <c r="BD100" s="286"/>
      <c r="BE100" s="286"/>
      <c r="BF100" s="286"/>
      <c r="BG100" s="286"/>
      <c r="BH100" s="302"/>
      <c r="BI100" s="274">
        <f t="shared" si="5"/>
        <v>0</v>
      </c>
    </row>
    <row r="101" spans="4:61">
      <c r="D101" s="281" t="s">
        <v>316</v>
      </c>
      <c r="E101" s="291" t="s">
        <v>342</v>
      </c>
      <c r="F101" s="292" t="s">
        <v>96</v>
      </c>
      <c r="G101" s="284" t="s">
        <v>308</v>
      </c>
      <c r="H101" s="284"/>
      <c r="I101" s="284"/>
      <c r="J101" s="284"/>
      <c r="K101" s="282"/>
      <c r="L101" s="275"/>
      <c r="M101" s="310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3"/>
      <c r="AB101" s="282"/>
      <c r="AC101" s="275"/>
      <c r="AD101" s="310"/>
      <c r="AE101" s="302"/>
      <c r="AF101" s="302"/>
      <c r="AG101" s="302"/>
      <c r="AH101" s="302"/>
      <c r="AI101" s="302"/>
      <c r="AJ101" s="302"/>
      <c r="AK101" s="302"/>
      <c r="AL101" s="286"/>
      <c r="AM101" s="286"/>
      <c r="AN101" s="286"/>
      <c r="AO101" s="286"/>
      <c r="AP101" s="286"/>
      <c r="AQ101" s="302"/>
      <c r="AR101" s="274">
        <f t="shared" si="4"/>
        <v>0</v>
      </c>
      <c r="AS101" s="282"/>
      <c r="AT101" s="279"/>
      <c r="AU101" s="310"/>
      <c r="AV101" s="302"/>
      <c r="AW101" s="302"/>
      <c r="AX101" s="302"/>
      <c r="AY101" s="302"/>
      <c r="AZ101" s="302"/>
      <c r="BA101" s="302"/>
      <c r="BB101" s="302"/>
      <c r="BC101" s="286"/>
      <c r="BD101" s="286"/>
      <c r="BE101" s="286"/>
      <c r="BF101" s="286"/>
      <c r="BG101" s="286"/>
      <c r="BH101" s="302"/>
      <c r="BI101" s="274">
        <f t="shared" si="5"/>
        <v>0</v>
      </c>
    </row>
    <row r="102" spans="4:61">
      <c r="D102" s="281" t="s">
        <v>316</v>
      </c>
      <c r="E102" s="291" t="s">
        <v>343</v>
      </c>
      <c r="F102" s="292" t="s">
        <v>96</v>
      </c>
      <c r="G102" s="284" t="s">
        <v>308</v>
      </c>
      <c r="H102" s="284"/>
      <c r="I102" s="284"/>
      <c r="J102" s="284"/>
      <c r="K102" s="282"/>
      <c r="L102" s="275"/>
      <c r="M102" s="310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3"/>
      <c r="AB102" s="282"/>
      <c r="AC102" s="275"/>
      <c r="AD102" s="310"/>
      <c r="AE102" s="302"/>
      <c r="AF102" s="302"/>
      <c r="AG102" s="302"/>
      <c r="AH102" s="302"/>
      <c r="AI102" s="302"/>
      <c r="AJ102" s="302"/>
      <c r="AK102" s="302"/>
      <c r="AL102" s="286"/>
      <c r="AM102" s="286"/>
      <c r="AN102" s="286"/>
      <c r="AO102" s="286"/>
      <c r="AP102" s="286"/>
      <c r="AQ102" s="302"/>
      <c r="AR102" s="274">
        <f t="shared" si="4"/>
        <v>0</v>
      </c>
      <c r="AS102" s="282"/>
      <c r="AT102" s="279"/>
      <c r="AU102" s="310"/>
      <c r="AV102" s="302"/>
      <c r="AW102" s="302"/>
      <c r="AX102" s="302"/>
      <c r="AY102" s="302"/>
      <c r="AZ102" s="302"/>
      <c r="BA102" s="302"/>
      <c r="BB102" s="302"/>
      <c r="BC102" s="286"/>
      <c r="BD102" s="286"/>
      <c r="BE102" s="286"/>
      <c r="BF102" s="286"/>
      <c r="BG102" s="286"/>
      <c r="BH102" s="302"/>
      <c r="BI102" s="274">
        <f t="shared" si="5"/>
        <v>0</v>
      </c>
    </row>
    <row r="103" spans="4:61">
      <c r="D103" s="281" t="s">
        <v>316</v>
      </c>
      <c r="E103" s="271" t="s">
        <v>344</v>
      </c>
      <c r="F103" s="292" t="s">
        <v>96</v>
      </c>
      <c r="G103" s="284" t="s">
        <v>308</v>
      </c>
      <c r="H103" s="284"/>
      <c r="I103" s="284"/>
      <c r="J103" s="284"/>
      <c r="K103" s="282"/>
      <c r="L103" s="275"/>
      <c r="M103" s="310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3"/>
      <c r="AB103" s="282"/>
      <c r="AC103" s="275"/>
      <c r="AD103" s="310"/>
      <c r="AE103" s="302"/>
      <c r="AF103" s="302"/>
      <c r="AG103" s="302"/>
      <c r="AH103" s="302"/>
      <c r="AI103" s="302"/>
      <c r="AJ103" s="302"/>
      <c r="AK103" s="302"/>
      <c r="AL103" s="286"/>
      <c r="AM103" s="286"/>
      <c r="AN103" s="286"/>
      <c r="AO103" s="286"/>
      <c r="AP103" s="286"/>
      <c r="AQ103" s="302"/>
      <c r="AR103" s="274">
        <f t="shared" si="4"/>
        <v>0</v>
      </c>
      <c r="AS103" s="282"/>
      <c r="AT103" s="279"/>
      <c r="AU103" s="310"/>
      <c r="AV103" s="302"/>
      <c r="AW103" s="302"/>
      <c r="AX103" s="302"/>
      <c r="AY103" s="302"/>
      <c r="AZ103" s="302"/>
      <c r="BA103" s="302"/>
      <c r="BB103" s="302"/>
      <c r="BC103" s="286"/>
      <c r="BD103" s="286"/>
      <c r="BE103" s="286"/>
      <c r="BF103" s="286"/>
      <c r="BG103" s="286"/>
      <c r="BH103" s="302"/>
      <c r="BI103" s="274">
        <f t="shared" si="5"/>
        <v>0</v>
      </c>
    </row>
    <row r="104" spans="4:61">
      <c r="D104" s="272" t="s">
        <v>316</v>
      </c>
      <c r="E104" s="272" t="s">
        <v>345</v>
      </c>
      <c r="F104" s="272" t="s">
        <v>96</v>
      </c>
      <c r="G104" s="293" t="s">
        <v>308</v>
      </c>
      <c r="H104" s="284"/>
      <c r="I104" s="284"/>
      <c r="J104" s="284"/>
      <c r="K104" s="282"/>
      <c r="L104" s="275"/>
      <c r="M104" s="310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3"/>
      <c r="AB104" s="282"/>
      <c r="AC104" s="275"/>
      <c r="AD104" s="310"/>
      <c r="AE104" s="302"/>
      <c r="AF104" s="302"/>
      <c r="AG104" s="302"/>
      <c r="AH104" s="302"/>
      <c r="AI104" s="302"/>
      <c r="AJ104" s="302"/>
      <c r="AK104" s="302"/>
      <c r="AL104" s="286"/>
      <c r="AM104" s="286"/>
      <c r="AN104" s="286"/>
      <c r="AO104" s="286"/>
      <c r="AP104" s="286"/>
      <c r="AQ104" s="302"/>
      <c r="AR104" s="274">
        <f t="shared" si="4"/>
        <v>0</v>
      </c>
      <c r="AS104" s="282"/>
      <c r="AT104" s="279"/>
      <c r="AU104" s="310"/>
      <c r="AV104" s="302"/>
      <c r="AW104" s="302"/>
      <c r="AX104" s="302"/>
      <c r="AY104" s="302"/>
      <c r="AZ104" s="302"/>
      <c r="BA104" s="302"/>
      <c r="BB104" s="302"/>
      <c r="BC104" s="286"/>
      <c r="BD104" s="286"/>
      <c r="BE104" s="286"/>
      <c r="BF104" s="286"/>
      <c r="BG104" s="286"/>
      <c r="BH104" s="302"/>
      <c r="BI104" s="274">
        <f t="shared" si="5"/>
        <v>0</v>
      </c>
    </row>
    <row r="105" spans="4:61">
      <c r="D105" s="281" t="s">
        <v>316</v>
      </c>
      <c r="E105" s="271" t="s">
        <v>346</v>
      </c>
      <c r="F105" s="292" t="s">
        <v>96</v>
      </c>
      <c r="G105" s="284" t="s">
        <v>308</v>
      </c>
      <c r="H105" s="284"/>
      <c r="I105" s="284"/>
      <c r="J105" s="284"/>
      <c r="K105" s="282"/>
      <c r="L105" s="275"/>
      <c r="M105" s="310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3"/>
      <c r="AB105" s="282"/>
      <c r="AC105" s="275"/>
      <c r="AD105" s="310"/>
      <c r="AE105" s="302"/>
      <c r="AF105" s="302"/>
      <c r="AG105" s="302"/>
      <c r="AH105" s="302"/>
      <c r="AI105" s="302"/>
      <c r="AJ105" s="302"/>
      <c r="AK105" s="302"/>
      <c r="AL105" s="286"/>
      <c r="AM105" s="286"/>
      <c r="AN105" s="286"/>
      <c r="AO105" s="286"/>
      <c r="AP105" s="286"/>
      <c r="AQ105" s="302"/>
      <c r="AR105" s="274">
        <f t="shared" si="4"/>
        <v>0</v>
      </c>
      <c r="AS105" s="282"/>
      <c r="AT105" s="279"/>
      <c r="AU105" s="310"/>
      <c r="AV105" s="302"/>
      <c r="AW105" s="302"/>
      <c r="AX105" s="302"/>
      <c r="AY105" s="302"/>
      <c r="AZ105" s="302"/>
      <c r="BA105" s="302"/>
      <c r="BB105" s="302"/>
      <c r="BC105" s="286"/>
      <c r="BD105" s="286"/>
      <c r="BE105" s="286"/>
      <c r="BF105" s="286"/>
      <c r="BG105" s="286"/>
      <c r="BH105" s="302"/>
      <c r="BI105" s="274">
        <f t="shared" si="5"/>
        <v>0</v>
      </c>
    </row>
    <row r="106" spans="4:61">
      <c r="D106" s="281" t="s">
        <v>316</v>
      </c>
      <c r="E106" s="271" t="s">
        <v>347</v>
      </c>
      <c r="F106" s="292" t="s">
        <v>96</v>
      </c>
      <c r="G106" s="284" t="s">
        <v>308</v>
      </c>
      <c r="H106" s="284"/>
      <c r="I106" s="284"/>
      <c r="J106" s="284"/>
      <c r="K106" s="282"/>
      <c r="L106" s="275"/>
      <c r="M106" s="310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3"/>
      <c r="AB106" s="282"/>
      <c r="AC106" s="275"/>
      <c r="AD106" s="310"/>
      <c r="AE106" s="302"/>
      <c r="AF106" s="302"/>
      <c r="AG106" s="302"/>
      <c r="AH106" s="302"/>
      <c r="AI106" s="302"/>
      <c r="AJ106" s="302"/>
      <c r="AK106" s="302"/>
      <c r="AL106" s="286"/>
      <c r="AM106" s="286"/>
      <c r="AN106" s="286"/>
      <c r="AO106" s="286"/>
      <c r="AP106" s="286"/>
      <c r="AQ106" s="302"/>
      <c r="AR106" s="274">
        <f t="shared" si="4"/>
        <v>0</v>
      </c>
      <c r="AS106" s="282"/>
      <c r="AT106" s="279"/>
      <c r="AU106" s="310"/>
      <c r="AV106" s="302"/>
      <c r="AW106" s="302"/>
      <c r="AX106" s="302"/>
      <c r="AY106" s="302"/>
      <c r="AZ106" s="302"/>
      <c r="BA106" s="302"/>
      <c r="BB106" s="302"/>
      <c r="BC106" s="286"/>
      <c r="BD106" s="286"/>
      <c r="BE106" s="286"/>
      <c r="BF106" s="286"/>
      <c r="BG106" s="286"/>
      <c r="BH106" s="302"/>
      <c r="BI106" s="274">
        <f t="shared" si="5"/>
        <v>0</v>
      </c>
    </row>
    <row r="107" spans="4:61">
      <c r="D107" s="281" t="s">
        <v>316</v>
      </c>
      <c r="E107" s="291" t="s">
        <v>348</v>
      </c>
      <c r="F107" s="292" t="s">
        <v>96</v>
      </c>
      <c r="G107" s="284" t="s">
        <v>308</v>
      </c>
      <c r="H107" s="284"/>
      <c r="I107" s="284"/>
      <c r="J107" s="284"/>
      <c r="K107" s="282"/>
      <c r="L107" s="275"/>
      <c r="M107" s="310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3"/>
      <c r="AB107" s="282"/>
      <c r="AC107" s="275"/>
      <c r="AD107" s="310"/>
      <c r="AE107" s="302"/>
      <c r="AF107" s="302"/>
      <c r="AG107" s="302"/>
      <c r="AH107" s="302"/>
      <c r="AI107" s="302"/>
      <c r="AJ107" s="302"/>
      <c r="AK107" s="302"/>
      <c r="AL107" s="286"/>
      <c r="AM107" s="286"/>
      <c r="AN107" s="286"/>
      <c r="AO107" s="286"/>
      <c r="AP107" s="286"/>
      <c r="AQ107" s="302"/>
      <c r="AR107" s="274">
        <f t="shared" si="4"/>
        <v>0</v>
      </c>
      <c r="AS107" s="282"/>
      <c r="AT107" s="279"/>
      <c r="AU107" s="310"/>
      <c r="AV107" s="302"/>
      <c r="AW107" s="302"/>
      <c r="AX107" s="302"/>
      <c r="AY107" s="302"/>
      <c r="AZ107" s="302"/>
      <c r="BA107" s="302"/>
      <c r="BB107" s="302"/>
      <c r="BC107" s="286"/>
      <c r="BD107" s="286"/>
      <c r="BE107" s="286"/>
      <c r="BF107" s="286"/>
      <c r="BG107" s="286"/>
      <c r="BH107" s="302"/>
      <c r="BI107" s="274">
        <f t="shared" si="5"/>
        <v>0</v>
      </c>
    </row>
    <row r="108" spans="4:61">
      <c r="D108" s="281" t="s">
        <v>316</v>
      </c>
      <c r="E108" s="271" t="s">
        <v>349</v>
      </c>
      <c r="F108" s="292" t="s">
        <v>96</v>
      </c>
      <c r="G108" s="284" t="s">
        <v>308</v>
      </c>
      <c r="H108" s="284"/>
      <c r="I108" s="284"/>
      <c r="J108" s="284"/>
      <c r="K108" s="282"/>
      <c r="L108" s="275"/>
      <c r="M108" s="310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3"/>
      <c r="AB108" s="282"/>
      <c r="AC108" s="275"/>
      <c r="AD108" s="310"/>
      <c r="AE108" s="302"/>
      <c r="AF108" s="302"/>
      <c r="AG108" s="302"/>
      <c r="AH108" s="302"/>
      <c r="AI108" s="302"/>
      <c r="AJ108" s="302"/>
      <c r="AK108" s="302"/>
      <c r="AL108" s="286"/>
      <c r="AM108" s="286"/>
      <c r="AN108" s="286"/>
      <c r="AO108" s="286"/>
      <c r="AP108" s="286"/>
      <c r="AQ108" s="302"/>
      <c r="AR108" s="274">
        <f t="shared" si="4"/>
        <v>0</v>
      </c>
      <c r="AS108" s="282"/>
      <c r="AT108" s="279"/>
      <c r="AU108" s="310"/>
      <c r="AV108" s="302"/>
      <c r="AW108" s="302"/>
      <c r="AX108" s="302"/>
      <c r="AY108" s="302"/>
      <c r="AZ108" s="302"/>
      <c r="BA108" s="302"/>
      <c r="BB108" s="302"/>
      <c r="BC108" s="286"/>
      <c r="BD108" s="286"/>
      <c r="BE108" s="286"/>
      <c r="BF108" s="286"/>
      <c r="BG108" s="286"/>
      <c r="BH108" s="302"/>
      <c r="BI108" s="274">
        <f t="shared" si="5"/>
        <v>0</v>
      </c>
    </row>
    <row r="109" spans="4:61">
      <c r="D109" s="281" t="s">
        <v>316</v>
      </c>
      <c r="E109" s="291" t="s">
        <v>350</v>
      </c>
      <c r="F109" s="292" t="s">
        <v>96</v>
      </c>
      <c r="G109" s="284" t="s">
        <v>308</v>
      </c>
      <c r="H109" s="284"/>
      <c r="I109" s="284"/>
      <c r="J109" s="284"/>
      <c r="K109" s="282"/>
      <c r="L109" s="275"/>
      <c r="M109" s="310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3"/>
      <c r="AB109" s="282"/>
      <c r="AC109" s="275"/>
      <c r="AD109" s="310"/>
      <c r="AE109" s="302"/>
      <c r="AF109" s="302"/>
      <c r="AG109" s="302"/>
      <c r="AH109" s="302"/>
      <c r="AI109" s="302"/>
      <c r="AJ109" s="302"/>
      <c r="AK109" s="302"/>
      <c r="AL109" s="286"/>
      <c r="AM109" s="286"/>
      <c r="AN109" s="286"/>
      <c r="AO109" s="286"/>
      <c r="AP109" s="286"/>
      <c r="AQ109" s="302"/>
      <c r="AR109" s="274">
        <f t="shared" si="4"/>
        <v>0</v>
      </c>
      <c r="AS109" s="282"/>
      <c r="AT109" s="279"/>
      <c r="AU109" s="310"/>
      <c r="AV109" s="302"/>
      <c r="AW109" s="302"/>
      <c r="AX109" s="302"/>
      <c r="AY109" s="302"/>
      <c r="AZ109" s="302"/>
      <c r="BA109" s="302"/>
      <c r="BB109" s="302"/>
      <c r="BC109" s="286"/>
      <c r="BD109" s="286"/>
      <c r="BE109" s="286"/>
      <c r="BF109" s="286"/>
      <c r="BG109" s="286"/>
      <c r="BH109" s="302"/>
      <c r="BI109" s="274">
        <f t="shared" si="5"/>
        <v>0</v>
      </c>
    </row>
    <row r="110" spans="4:61">
      <c r="D110" s="281" t="s">
        <v>66</v>
      </c>
      <c r="E110" s="291" t="s">
        <v>351</v>
      </c>
      <c r="F110" s="294" t="s">
        <v>96</v>
      </c>
      <c r="G110" s="284" t="s">
        <v>308</v>
      </c>
      <c r="H110" s="284"/>
      <c r="I110" s="284"/>
      <c r="J110" s="284"/>
      <c r="K110" s="282"/>
      <c r="L110" s="275"/>
      <c r="M110" s="310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3"/>
      <c r="AB110" s="282"/>
      <c r="AC110" s="275"/>
      <c r="AD110" s="310"/>
      <c r="AE110" s="302"/>
      <c r="AF110" s="302"/>
      <c r="AG110" s="302"/>
      <c r="AH110" s="302"/>
      <c r="AI110" s="302"/>
      <c r="AJ110" s="302"/>
      <c r="AK110" s="302"/>
      <c r="AL110" s="286"/>
      <c r="AM110" s="286"/>
      <c r="AN110" s="286"/>
      <c r="AO110" s="286"/>
      <c r="AP110" s="286"/>
      <c r="AQ110" s="302"/>
      <c r="AR110" s="274">
        <f t="shared" si="4"/>
        <v>0</v>
      </c>
      <c r="AS110" s="282"/>
      <c r="AT110" s="279"/>
      <c r="AU110" s="310"/>
      <c r="AV110" s="302"/>
      <c r="AW110" s="302"/>
      <c r="AX110" s="302"/>
      <c r="AY110" s="302"/>
      <c r="AZ110" s="302"/>
      <c r="BA110" s="302"/>
      <c r="BB110" s="302"/>
      <c r="BC110" s="286"/>
      <c r="BD110" s="286"/>
      <c r="BE110" s="286"/>
      <c r="BF110" s="286"/>
      <c r="BG110" s="286"/>
      <c r="BH110" s="302"/>
      <c r="BI110" s="274">
        <f t="shared" si="5"/>
        <v>0</v>
      </c>
    </row>
    <row r="111" spans="4:61">
      <c r="D111" s="281" t="s">
        <v>66</v>
      </c>
      <c r="E111" s="281" t="s">
        <v>352</v>
      </c>
      <c r="F111" s="281" t="s">
        <v>96</v>
      </c>
      <c r="G111" s="288" t="s">
        <v>308</v>
      </c>
      <c r="H111" s="284"/>
      <c r="I111" s="284"/>
      <c r="J111" s="284"/>
      <c r="K111" s="282"/>
      <c r="L111" s="275"/>
      <c r="M111" s="310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3"/>
      <c r="AB111" s="282"/>
      <c r="AC111" s="275"/>
      <c r="AD111" s="310"/>
      <c r="AE111" s="302"/>
      <c r="AF111" s="302"/>
      <c r="AG111" s="302"/>
      <c r="AH111" s="302"/>
      <c r="AI111" s="302"/>
      <c r="AJ111" s="302"/>
      <c r="AK111" s="302"/>
      <c r="AL111" s="286"/>
      <c r="AM111" s="286"/>
      <c r="AN111" s="286"/>
      <c r="AO111" s="286"/>
      <c r="AP111" s="286"/>
      <c r="AQ111" s="302"/>
      <c r="AR111" s="274">
        <f t="shared" si="4"/>
        <v>0</v>
      </c>
      <c r="AS111" s="282"/>
      <c r="AT111" s="279"/>
      <c r="AU111" s="310"/>
      <c r="AV111" s="302"/>
      <c r="AW111" s="302"/>
      <c r="AX111" s="302"/>
      <c r="AY111" s="302"/>
      <c r="AZ111" s="302"/>
      <c r="BA111" s="302"/>
      <c r="BB111" s="302"/>
      <c r="BC111" s="286"/>
      <c r="BD111" s="286"/>
      <c r="BE111" s="286"/>
      <c r="BF111" s="286"/>
      <c r="BG111" s="286"/>
      <c r="BH111" s="302"/>
      <c r="BI111" s="274">
        <f t="shared" si="5"/>
        <v>0</v>
      </c>
    </row>
    <row r="112" spans="4:61">
      <c r="D112" s="281" t="s">
        <v>66</v>
      </c>
      <c r="E112" s="291" t="s">
        <v>353</v>
      </c>
      <c r="F112" s="294" t="s">
        <v>96</v>
      </c>
      <c r="G112" s="284" t="s">
        <v>308</v>
      </c>
      <c r="H112" s="284"/>
      <c r="I112" s="284"/>
      <c r="J112" s="284"/>
      <c r="K112" s="282"/>
      <c r="L112" s="275"/>
      <c r="M112" s="310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3"/>
      <c r="AB112" s="282"/>
      <c r="AC112" s="275"/>
      <c r="AD112" s="310"/>
      <c r="AE112" s="302"/>
      <c r="AF112" s="302"/>
      <c r="AG112" s="302"/>
      <c r="AH112" s="302"/>
      <c r="AI112" s="302"/>
      <c r="AJ112" s="302"/>
      <c r="AK112" s="302"/>
      <c r="AL112" s="286"/>
      <c r="AM112" s="286"/>
      <c r="AN112" s="286"/>
      <c r="AO112" s="286"/>
      <c r="AP112" s="286"/>
      <c r="AQ112" s="302"/>
      <c r="AR112" s="274">
        <f t="shared" si="4"/>
        <v>0</v>
      </c>
      <c r="AS112" s="282"/>
      <c r="AT112" s="279"/>
      <c r="AU112" s="310"/>
      <c r="AV112" s="302"/>
      <c r="AW112" s="302"/>
      <c r="AX112" s="302"/>
      <c r="AY112" s="302"/>
      <c r="AZ112" s="302"/>
      <c r="BA112" s="302"/>
      <c r="BB112" s="302"/>
      <c r="BC112" s="286"/>
      <c r="BD112" s="286"/>
      <c r="BE112" s="286"/>
      <c r="BF112" s="286"/>
      <c r="BG112" s="286"/>
      <c r="BH112" s="302"/>
      <c r="BI112" s="274">
        <f t="shared" si="5"/>
        <v>0</v>
      </c>
    </row>
    <row r="113" spans="4:61">
      <c r="D113" s="281" t="s">
        <v>66</v>
      </c>
      <c r="E113" s="291" t="s">
        <v>354</v>
      </c>
      <c r="F113" s="294" t="s">
        <v>96</v>
      </c>
      <c r="G113" s="284" t="s">
        <v>308</v>
      </c>
      <c r="H113" s="284"/>
      <c r="I113" s="284"/>
      <c r="J113" s="284"/>
      <c r="K113" s="282"/>
      <c r="L113" s="275"/>
      <c r="M113" s="310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3"/>
      <c r="AB113" s="282"/>
      <c r="AC113" s="275"/>
      <c r="AD113" s="310"/>
      <c r="AE113" s="302"/>
      <c r="AF113" s="302"/>
      <c r="AG113" s="302"/>
      <c r="AH113" s="302"/>
      <c r="AI113" s="302"/>
      <c r="AJ113" s="302"/>
      <c r="AK113" s="302"/>
      <c r="AL113" s="286"/>
      <c r="AM113" s="286"/>
      <c r="AN113" s="286"/>
      <c r="AO113" s="286"/>
      <c r="AP113" s="286"/>
      <c r="AQ113" s="302"/>
      <c r="AR113" s="274">
        <f t="shared" si="4"/>
        <v>0</v>
      </c>
      <c r="AS113" s="282"/>
      <c r="AT113" s="279"/>
      <c r="AU113" s="310"/>
      <c r="AV113" s="302"/>
      <c r="AW113" s="302"/>
      <c r="AX113" s="302"/>
      <c r="AY113" s="302"/>
      <c r="AZ113" s="302"/>
      <c r="BA113" s="302"/>
      <c r="BB113" s="302"/>
      <c r="BC113" s="286"/>
      <c r="BD113" s="286"/>
      <c r="BE113" s="286"/>
      <c r="BF113" s="286"/>
      <c r="BG113" s="286"/>
      <c r="BH113" s="302"/>
      <c r="BI113" s="274">
        <f t="shared" si="5"/>
        <v>0</v>
      </c>
    </row>
    <row r="114" spans="4:61">
      <c r="D114" s="281" t="s">
        <v>355</v>
      </c>
      <c r="E114" s="291" t="s">
        <v>356</v>
      </c>
      <c r="F114" s="294" t="s">
        <v>96</v>
      </c>
      <c r="G114" s="284" t="s">
        <v>308</v>
      </c>
      <c r="H114" s="284"/>
      <c r="I114" s="284"/>
      <c r="J114" s="284"/>
      <c r="K114" s="282"/>
      <c r="L114" s="275"/>
      <c r="M114" s="310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3"/>
      <c r="AB114" s="282"/>
      <c r="AC114" s="275"/>
      <c r="AD114" s="310"/>
      <c r="AE114" s="302"/>
      <c r="AF114" s="302"/>
      <c r="AG114" s="302"/>
      <c r="AH114" s="302"/>
      <c r="AI114" s="302"/>
      <c r="AJ114" s="302"/>
      <c r="AK114" s="302"/>
      <c r="AL114" s="286"/>
      <c r="AM114" s="286"/>
      <c r="AN114" s="286"/>
      <c r="AO114" s="286"/>
      <c r="AP114" s="286"/>
      <c r="AQ114" s="302"/>
      <c r="AR114" s="274">
        <f t="shared" si="4"/>
        <v>0</v>
      </c>
      <c r="AS114" s="282"/>
      <c r="AT114" s="279"/>
      <c r="AU114" s="310"/>
      <c r="AV114" s="302"/>
      <c r="AW114" s="302"/>
      <c r="AX114" s="302"/>
      <c r="AY114" s="302"/>
      <c r="AZ114" s="302"/>
      <c r="BA114" s="302"/>
      <c r="BB114" s="302"/>
      <c r="BC114" s="286"/>
      <c r="BD114" s="286"/>
      <c r="BE114" s="286"/>
      <c r="BF114" s="286"/>
      <c r="BG114" s="286"/>
      <c r="BH114" s="302"/>
      <c r="BI114" s="274">
        <f t="shared" si="5"/>
        <v>0</v>
      </c>
    </row>
    <row r="115" spans="4:61">
      <c r="D115" s="281" t="s">
        <v>305</v>
      </c>
      <c r="E115" s="291" t="s">
        <v>357</v>
      </c>
      <c r="F115" s="294" t="s">
        <v>97</v>
      </c>
      <c r="G115" s="284" t="s">
        <v>95</v>
      </c>
      <c r="H115" s="284"/>
      <c r="I115" s="284"/>
      <c r="J115" s="284"/>
      <c r="K115" s="282"/>
      <c r="L115" s="275"/>
      <c r="M115" s="310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3"/>
      <c r="AB115" s="282"/>
      <c r="AC115" s="275"/>
      <c r="AD115" s="310"/>
      <c r="AE115" s="302"/>
      <c r="AF115" s="302"/>
      <c r="AG115" s="302"/>
      <c r="AH115" s="302"/>
      <c r="AI115" s="302"/>
      <c r="AJ115" s="302"/>
      <c r="AK115" s="302"/>
      <c r="AL115" s="286"/>
      <c r="AM115" s="286"/>
      <c r="AN115" s="286"/>
      <c r="AO115" s="286"/>
      <c r="AP115" s="286"/>
      <c r="AQ115" s="302"/>
      <c r="AR115" s="274">
        <f t="shared" si="4"/>
        <v>0</v>
      </c>
      <c r="AS115" s="282"/>
      <c r="AT115" s="279"/>
      <c r="AU115" s="310"/>
      <c r="AV115" s="302"/>
      <c r="AW115" s="302"/>
      <c r="AX115" s="302"/>
      <c r="AY115" s="302"/>
      <c r="AZ115" s="302"/>
      <c r="BA115" s="302"/>
      <c r="BB115" s="302"/>
      <c r="BC115" s="286"/>
      <c r="BD115" s="286"/>
      <c r="BE115" s="286"/>
      <c r="BF115" s="286"/>
      <c r="BG115" s="286"/>
      <c r="BH115" s="302"/>
      <c r="BI115" s="274">
        <f t="shared" si="5"/>
        <v>0</v>
      </c>
    </row>
    <row r="116" spans="4:61">
      <c r="D116" s="281" t="s">
        <v>305</v>
      </c>
      <c r="E116" s="291" t="s">
        <v>358</v>
      </c>
      <c r="F116" s="294" t="s">
        <v>97</v>
      </c>
      <c r="G116" s="284" t="s">
        <v>308</v>
      </c>
      <c r="H116" s="284"/>
      <c r="I116" s="284"/>
      <c r="J116" s="284"/>
      <c r="K116" s="282"/>
      <c r="L116" s="275"/>
      <c r="M116" s="310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3"/>
      <c r="AB116" s="282"/>
      <c r="AC116" s="275"/>
      <c r="AD116" s="310"/>
      <c r="AE116" s="302"/>
      <c r="AF116" s="302"/>
      <c r="AG116" s="302"/>
      <c r="AH116" s="302"/>
      <c r="AI116" s="302"/>
      <c r="AJ116" s="302"/>
      <c r="AK116" s="302"/>
      <c r="AL116" s="286"/>
      <c r="AM116" s="286"/>
      <c r="AN116" s="286"/>
      <c r="AO116" s="286"/>
      <c r="AP116" s="286"/>
      <c r="AQ116" s="302"/>
      <c r="AR116" s="274">
        <f t="shared" si="4"/>
        <v>0</v>
      </c>
      <c r="AS116" s="282"/>
      <c r="AT116" s="279"/>
      <c r="AU116" s="310"/>
      <c r="AV116" s="302"/>
      <c r="AW116" s="302"/>
      <c r="AX116" s="302"/>
      <c r="AY116" s="302"/>
      <c r="AZ116" s="302"/>
      <c r="BA116" s="302"/>
      <c r="BB116" s="302"/>
      <c r="BC116" s="286"/>
      <c r="BD116" s="286"/>
      <c r="BE116" s="286"/>
      <c r="BF116" s="286"/>
      <c r="BG116" s="286"/>
      <c r="BH116" s="302"/>
      <c r="BI116" s="274">
        <f t="shared" si="5"/>
        <v>0</v>
      </c>
    </row>
    <row r="117" spans="4:61">
      <c r="D117" s="281" t="s">
        <v>305</v>
      </c>
      <c r="E117" s="291" t="s">
        <v>359</v>
      </c>
      <c r="F117" s="294" t="s">
        <v>97</v>
      </c>
      <c r="G117" s="284" t="s">
        <v>95</v>
      </c>
      <c r="H117" s="284"/>
      <c r="I117" s="284"/>
      <c r="J117" s="284"/>
      <c r="K117" s="282"/>
      <c r="L117" s="275"/>
      <c r="M117" s="310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3"/>
      <c r="AB117" s="282"/>
      <c r="AC117" s="275"/>
      <c r="AD117" s="310"/>
      <c r="AE117" s="302"/>
      <c r="AF117" s="302"/>
      <c r="AG117" s="302"/>
      <c r="AH117" s="302"/>
      <c r="AI117" s="302"/>
      <c r="AJ117" s="302"/>
      <c r="AK117" s="302"/>
      <c r="AL117" s="286"/>
      <c r="AM117" s="286"/>
      <c r="AN117" s="286"/>
      <c r="AO117" s="286"/>
      <c r="AP117" s="286"/>
      <c r="AQ117" s="302"/>
      <c r="AR117" s="274">
        <f t="shared" si="4"/>
        <v>0</v>
      </c>
      <c r="AS117" s="282"/>
      <c r="AT117" s="279"/>
      <c r="AU117" s="310"/>
      <c r="AV117" s="302"/>
      <c r="AW117" s="302"/>
      <c r="AX117" s="302"/>
      <c r="AY117" s="302"/>
      <c r="AZ117" s="302"/>
      <c r="BA117" s="302"/>
      <c r="BB117" s="302"/>
      <c r="BC117" s="286"/>
      <c r="BD117" s="286"/>
      <c r="BE117" s="286"/>
      <c r="BF117" s="286"/>
      <c r="BG117" s="286"/>
      <c r="BH117" s="302"/>
      <c r="BI117" s="274">
        <f t="shared" si="5"/>
        <v>0</v>
      </c>
    </row>
    <row r="118" spans="4:61">
      <c r="D118" s="281" t="s">
        <v>305</v>
      </c>
      <c r="E118" s="291" t="s">
        <v>360</v>
      </c>
      <c r="F118" s="294" t="s">
        <v>97</v>
      </c>
      <c r="G118" s="284" t="s">
        <v>308</v>
      </c>
      <c r="H118" s="284"/>
      <c r="I118" s="284"/>
      <c r="J118" s="284"/>
      <c r="K118" s="282"/>
      <c r="L118" s="275"/>
      <c r="M118" s="310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3"/>
      <c r="AB118" s="282"/>
      <c r="AC118" s="275"/>
      <c r="AD118" s="310"/>
      <c r="AE118" s="302"/>
      <c r="AF118" s="302"/>
      <c r="AG118" s="302"/>
      <c r="AH118" s="302"/>
      <c r="AI118" s="302"/>
      <c r="AJ118" s="302"/>
      <c r="AK118" s="302"/>
      <c r="AL118" s="286"/>
      <c r="AM118" s="286"/>
      <c r="AN118" s="286"/>
      <c r="AO118" s="286"/>
      <c r="AP118" s="286"/>
      <c r="AQ118" s="302"/>
      <c r="AR118" s="274">
        <f t="shared" si="4"/>
        <v>0</v>
      </c>
      <c r="AS118" s="282"/>
      <c r="AT118" s="279"/>
      <c r="AU118" s="310"/>
      <c r="AV118" s="302"/>
      <c r="AW118" s="302"/>
      <c r="AX118" s="302"/>
      <c r="AY118" s="302"/>
      <c r="AZ118" s="302"/>
      <c r="BA118" s="302"/>
      <c r="BB118" s="302"/>
      <c r="BC118" s="286"/>
      <c r="BD118" s="286"/>
      <c r="BE118" s="286"/>
      <c r="BF118" s="286"/>
      <c r="BG118" s="286"/>
      <c r="BH118" s="302"/>
      <c r="BI118" s="274">
        <f t="shared" si="5"/>
        <v>0</v>
      </c>
    </row>
    <row r="119" spans="4:61">
      <c r="D119" s="281" t="s">
        <v>361</v>
      </c>
      <c r="E119" s="291" t="s">
        <v>362</v>
      </c>
      <c r="F119" s="294" t="s">
        <v>97</v>
      </c>
      <c r="G119" s="284" t="s">
        <v>95</v>
      </c>
      <c r="H119" s="284"/>
      <c r="I119" s="284"/>
      <c r="J119" s="284"/>
      <c r="K119" s="282"/>
      <c r="L119" s="275"/>
      <c r="M119" s="310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3"/>
      <c r="AB119" s="282"/>
      <c r="AC119" s="275"/>
      <c r="AD119" s="310"/>
      <c r="AE119" s="302"/>
      <c r="AF119" s="302"/>
      <c r="AG119" s="302"/>
      <c r="AH119" s="302"/>
      <c r="AI119" s="302"/>
      <c r="AJ119" s="302"/>
      <c r="AK119" s="302"/>
      <c r="AL119" s="286"/>
      <c r="AM119" s="286"/>
      <c r="AN119" s="286"/>
      <c r="AO119" s="286"/>
      <c r="AP119" s="286"/>
      <c r="AQ119" s="302"/>
      <c r="AR119" s="274">
        <f t="shared" si="4"/>
        <v>0</v>
      </c>
      <c r="AS119" s="282"/>
      <c r="AT119" s="279"/>
      <c r="AU119" s="310"/>
      <c r="AV119" s="302"/>
      <c r="AW119" s="302"/>
      <c r="AX119" s="302"/>
      <c r="AY119" s="302"/>
      <c r="AZ119" s="302"/>
      <c r="BA119" s="302"/>
      <c r="BB119" s="302"/>
      <c r="BC119" s="286"/>
      <c r="BD119" s="286"/>
      <c r="BE119" s="286"/>
      <c r="BF119" s="286"/>
      <c r="BG119" s="286"/>
      <c r="BH119" s="302"/>
      <c r="BI119" s="274">
        <f t="shared" si="5"/>
        <v>0</v>
      </c>
    </row>
    <row r="120" spans="4:61">
      <c r="D120" s="281" t="s">
        <v>361</v>
      </c>
      <c r="E120" s="291" t="s">
        <v>363</v>
      </c>
      <c r="F120" s="294" t="s">
        <v>97</v>
      </c>
      <c r="G120" s="284" t="s">
        <v>308</v>
      </c>
      <c r="H120" s="284"/>
      <c r="I120" s="284"/>
      <c r="J120" s="284"/>
      <c r="K120" s="282"/>
      <c r="L120" s="275"/>
      <c r="M120" s="310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3"/>
      <c r="AB120" s="282"/>
      <c r="AC120" s="275"/>
      <c r="AD120" s="310"/>
      <c r="AE120" s="302"/>
      <c r="AF120" s="302"/>
      <c r="AG120" s="302"/>
      <c r="AH120" s="302"/>
      <c r="AI120" s="302"/>
      <c r="AJ120" s="302"/>
      <c r="AK120" s="302"/>
      <c r="AL120" s="286"/>
      <c r="AM120" s="286"/>
      <c r="AN120" s="286"/>
      <c r="AO120" s="286"/>
      <c r="AP120" s="286"/>
      <c r="AQ120" s="302"/>
      <c r="AR120" s="274">
        <f t="shared" si="4"/>
        <v>0</v>
      </c>
      <c r="AS120" s="282"/>
      <c r="AT120" s="279"/>
      <c r="AU120" s="310"/>
      <c r="AV120" s="302"/>
      <c r="AW120" s="302"/>
      <c r="AX120" s="302"/>
      <c r="AY120" s="302"/>
      <c r="AZ120" s="302"/>
      <c r="BA120" s="302"/>
      <c r="BB120" s="302"/>
      <c r="BC120" s="286"/>
      <c r="BD120" s="286"/>
      <c r="BE120" s="286"/>
      <c r="BF120" s="286"/>
      <c r="BG120" s="286"/>
      <c r="BH120" s="302"/>
      <c r="BI120" s="274">
        <f t="shared" si="5"/>
        <v>0</v>
      </c>
    </row>
    <row r="121" spans="4:61">
      <c r="D121" s="281" t="s">
        <v>361</v>
      </c>
      <c r="E121" s="291" t="s">
        <v>364</v>
      </c>
      <c r="F121" s="294" t="s">
        <v>97</v>
      </c>
      <c r="G121" s="284"/>
      <c r="H121" s="284"/>
      <c r="I121" s="284"/>
      <c r="J121" s="284"/>
      <c r="K121" s="282"/>
      <c r="L121" s="275"/>
      <c r="M121" s="310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3"/>
      <c r="AB121" s="282"/>
      <c r="AC121" s="275"/>
      <c r="AD121" s="310"/>
      <c r="AE121" s="302"/>
      <c r="AF121" s="302"/>
      <c r="AG121" s="302"/>
      <c r="AH121" s="302"/>
      <c r="AI121" s="302"/>
      <c r="AJ121" s="302"/>
      <c r="AK121" s="302"/>
      <c r="AL121" s="286"/>
      <c r="AM121" s="286"/>
      <c r="AN121" s="286"/>
      <c r="AO121" s="286"/>
      <c r="AP121" s="286"/>
      <c r="AQ121" s="302"/>
      <c r="AR121" s="274">
        <f t="shared" si="4"/>
        <v>0</v>
      </c>
      <c r="AS121" s="282"/>
      <c r="AT121" s="279"/>
      <c r="AU121" s="310"/>
      <c r="AV121" s="302"/>
      <c r="AW121" s="302"/>
      <c r="AX121" s="302"/>
      <c r="AY121" s="302"/>
      <c r="AZ121" s="302"/>
      <c r="BA121" s="302"/>
      <c r="BB121" s="302"/>
      <c r="BC121" s="286"/>
      <c r="BD121" s="286"/>
      <c r="BE121" s="286"/>
      <c r="BF121" s="286"/>
      <c r="BG121" s="286"/>
      <c r="BH121" s="302"/>
      <c r="BI121" s="274">
        <f t="shared" si="5"/>
        <v>0</v>
      </c>
    </row>
    <row r="122" spans="4:61">
      <c r="D122" s="281" t="s">
        <v>361</v>
      </c>
      <c r="E122" s="291" t="s">
        <v>365</v>
      </c>
      <c r="F122" s="294" t="s">
        <v>97</v>
      </c>
      <c r="G122" s="284" t="s">
        <v>95</v>
      </c>
      <c r="H122" s="284"/>
      <c r="I122" s="284"/>
      <c r="J122" s="284"/>
      <c r="K122" s="282"/>
      <c r="L122" s="275"/>
      <c r="M122" s="310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3"/>
      <c r="AB122" s="282"/>
      <c r="AC122" s="275"/>
      <c r="AD122" s="310"/>
      <c r="AE122" s="302"/>
      <c r="AF122" s="302"/>
      <c r="AG122" s="302"/>
      <c r="AH122" s="302"/>
      <c r="AI122" s="302"/>
      <c r="AJ122" s="302"/>
      <c r="AK122" s="302"/>
      <c r="AL122" s="286"/>
      <c r="AM122" s="286"/>
      <c r="AN122" s="286"/>
      <c r="AO122" s="286"/>
      <c r="AP122" s="286"/>
      <c r="AQ122" s="302"/>
      <c r="AR122" s="274">
        <f t="shared" si="4"/>
        <v>0</v>
      </c>
      <c r="AS122" s="282"/>
      <c r="AT122" s="279"/>
      <c r="AU122" s="310"/>
      <c r="AV122" s="302"/>
      <c r="AW122" s="302"/>
      <c r="AX122" s="302"/>
      <c r="AY122" s="302"/>
      <c r="AZ122" s="302"/>
      <c r="BA122" s="302"/>
      <c r="BB122" s="302"/>
      <c r="BC122" s="286"/>
      <c r="BD122" s="286"/>
      <c r="BE122" s="286"/>
      <c r="BF122" s="286"/>
      <c r="BG122" s="286"/>
      <c r="BH122" s="302"/>
      <c r="BI122" s="274">
        <f t="shared" si="5"/>
        <v>0</v>
      </c>
    </row>
    <row r="123" spans="4:61">
      <c r="D123" s="281" t="s">
        <v>361</v>
      </c>
      <c r="E123" s="291" t="s">
        <v>366</v>
      </c>
      <c r="F123" s="294" t="s">
        <v>97</v>
      </c>
      <c r="G123" s="284" t="s">
        <v>308</v>
      </c>
      <c r="H123" s="284"/>
      <c r="I123" s="284"/>
      <c r="J123" s="284"/>
      <c r="K123" s="282"/>
      <c r="L123" s="275"/>
      <c r="M123" s="310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3"/>
      <c r="AB123" s="282"/>
      <c r="AC123" s="275"/>
      <c r="AD123" s="310"/>
      <c r="AE123" s="302"/>
      <c r="AF123" s="302"/>
      <c r="AG123" s="302"/>
      <c r="AH123" s="302"/>
      <c r="AI123" s="302"/>
      <c r="AJ123" s="302"/>
      <c r="AK123" s="302"/>
      <c r="AL123" s="286"/>
      <c r="AM123" s="286"/>
      <c r="AN123" s="286"/>
      <c r="AO123" s="286"/>
      <c r="AP123" s="286"/>
      <c r="AQ123" s="302"/>
      <c r="AR123" s="274">
        <f t="shared" si="4"/>
        <v>0</v>
      </c>
      <c r="AS123" s="282"/>
      <c r="AT123" s="279"/>
      <c r="AU123" s="310"/>
      <c r="AV123" s="302"/>
      <c r="AW123" s="302"/>
      <c r="AX123" s="302"/>
      <c r="AY123" s="302"/>
      <c r="AZ123" s="302"/>
      <c r="BA123" s="302"/>
      <c r="BB123" s="302"/>
      <c r="BC123" s="286"/>
      <c r="BD123" s="286"/>
      <c r="BE123" s="286"/>
      <c r="BF123" s="286"/>
      <c r="BG123" s="286"/>
      <c r="BH123" s="302"/>
      <c r="BI123" s="274">
        <f t="shared" si="5"/>
        <v>0</v>
      </c>
    </row>
    <row r="124" spans="4:61">
      <c r="D124" s="281" t="s">
        <v>361</v>
      </c>
      <c r="E124" s="291" t="s">
        <v>367</v>
      </c>
      <c r="F124" s="294" t="s">
        <v>97</v>
      </c>
      <c r="G124" s="284"/>
      <c r="H124" s="284"/>
      <c r="I124" s="284"/>
      <c r="J124" s="284"/>
      <c r="K124" s="282"/>
      <c r="L124" s="275"/>
      <c r="M124" s="310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3"/>
      <c r="AB124" s="282"/>
      <c r="AC124" s="275"/>
      <c r="AD124" s="310"/>
      <c r="AE124" s="302"/>
      <c r="AF124" s="302"/>
      <c r="AG124" s="302"/>
      <c r="AH124" s="302"/>
      <c r="AI124" s="302"/>
      <c r="AJ124" s="302"/>
      <c r="AK124" s="302"/>
      <c r="AL124" s="286"/>
      <c r="AM124" s="286"/>
      <c r="AN124" s="286"/>
      <c r="AO124" s="286"/>
      <c r="AP124" s="286"/>
      <c r="AQ124" s="302"/>
      <c r="AR124" s="274">
        <f t="shared" si="4"/>
        <v>0</v>
      </c>
      <c r="AS124" s="282"/>
      <c r="AT124" s="279"/>
      <c r="AU124" s="310"/>
      <c r="AV124" s="302"/>
      <c r="AW124" s="302"/>
      <c r="AX124" s="302"/>
      <c r="AY124" s="302"/>
      <c r="AZ124" s="302"/>
      <c r="BA124" s="302"/>
      <c r="BB124" s="302"/>
      <c r="BC124" s="286"/>
      <c r="BD124" s="286"/>
      <c r="BE124" s="286"/>
      <c r="BF124" s="286"/>
      <c r="BG124" s="286"/>
      <c r="BH124" s="302"/>
      <c r="BI124" s="274">
        <f t="shared" si="5"/>
        <v>0</v>
      </c>
    </row>
    <row r="125" spans="4:61">
      <c r="D125" s="281" t="s">
        <v>67</v>
      </c>
      <c r="E125" s="281" t="s">
        <v>368</v>
      </c>
      <c r="F125" s="281" t="s">
        <v>97</v>
      </c>
      <c r="G125" s="288" t="s">
        <v>95</v>
      </c>
      <c r="H125" s="284"/>
      <c r="I125" s="284"/>
      <c r="J125" s="284"/>
      <c r="K125" s="282"/>
      <c r="L125" s="275"/>
      <c r="M125" s="310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3"/>
      <c r="AB125" s="282"/>
      <c r="AC125" s="275"/>
      <c r="AD125" s="310"/>
      <c r="AE125" s="302"/>
      <c r="AF125" s="302"/>
      <c r="AG125" s="302"/>
      <c r="AH125" s="302"/>
      <c r="AI125" s="302"/>
      <c r="AJ125" s="302"/>
      <c r="AK125" s="302"/>
      <c r="AL125" s="286"/>
      <c r="AM125" s="286"/>
      <c r="AN125" s="286"/>
      <c r="AO125" s="286"/>
      <c r="AP125" s="286"/>
      <c r="AQ125" s="302"/>
      <c r="AR125" s="274">
        <f t="shared" si="4"/>
        <v>0</v>
      </c>
      <c r="AS125" s="282"/>
      <c r="AT125" s="279"/>
      <c r="AU125" s="310"/>
      <c r="AV125" s="302"/>
      <c r="AW125" s="302"/>
      <c r="AX125" s="302"/>
      <c r="AY125" s="302"/>
      <c r="AZ125" s="302"/>
      <c r="BA125" s="302"/>
      <c r="BB125" s="302"/>
      <c r="BC125" s="286"/>
      <c r="BD125" s="286"/>
      <c r="BE125" s="286"/>
      <c r="BF125" s="286"/>
      <c r="BG125" s="286"/>
      <c r="BH125" s="302"/>
      <c r="BI125" s="274">
        <f t="shared" si="5"/>
        <v>0</v>
      </c>
    </row>
    <row r="126" spans="4:61">
      <c r="D126" s="281" t="s">
        <v>67</v>
      </c>
      <c r="E126" s="291" t="s">
        <v>369</v>
      </c>
      <c r="F126" s="294" t="s">
        <v>97</v>
      </c>
      <c r="G126" s="284" t="s">
        <v>95</v>
      </c>
      <c r="H126" s="284"/>
      <c r="I126" s="284"/>
      <c r="J126" s="284"/>
      <c r="K126" s="282"/>
      <c r="L126" s="275"/>
      <c r="M126" s="310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3"/>
      <c r="AB126" s="282"/>
      <c r="AC126" s="275"/>
      <c r="AD126" s="310"/>
      <c r="AE126" s="302"/>
      <c r="AF126" s="302"/>
      <c r="AG126" s="302"/>
      <c r="AH126" s="302"/>
      <c r="AI126" s="302"/>
      <c r="AJ126" s="302"/>
      <c r="AK126" s="302"/>
      <c r="AL126" s="286"/>
      <c r="AM126" s="286"/>
      <c r="AN126" s="286"/>
      <c r="AO126" s="286"/>
      <c r="AP126" s="286"/>
      <c r="AQ126" s="302"/>
      <c r="AR126" s="274">
        <f t="shared" si="4"/>
        <v>0</v>
      </c>
      <c r="AS126" s="282"/>
      <c r="AT126" s="279"/>
      <c r="AU126" s="310"/>
      <c r="AV126" s="302"/>
      <c r="AW126" s="302"/>
      <c r="AX126" s="302"/>
      <c r="AY126" s="302"/>
      <c r="AZ126" s="302"/>
      <c r="BA126" s="302"/>
      <c r="BB126" s="302"/>
      <c r="BC126" s="286"/>
      <c r="BD126" s="286"/>
      <c r="BE126" s="286"/>
      <c r="BF126" s="286"/>
      <c r="BG126" s="286"/>
      <c r="BH126" s="302"/>
      <c r="BI126" s="274">
        <f t="shared" si="5"/>
        <v>0</v>
      </c>
    </row>
    <row r="127" spans="4:61">
      <c r="D127" s="281" t="s">
        <v>67</v>
      </c>
      <c r="E127" s="291" t="s">
        <v>370</v>
      </c>
      <c r="F127" s="294" t="s">
        <v>97</v>
      </c>
      <c r="G127" s="284" t="s">
        <v>95</v>
      </c>
      <c r="H127" s="284"/>
      <c r="I127" s="284"/>
      <c r="J127" s="284"/>
      <c r="K127" s="282"/>
      <c r="L127" s="275"/>
      <c r="M127" s="310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3"/>
      <c r="AB127" s="282"/>
      <c r="AC127" s="275"/>
      <c r="AD127" s="310"/>
      <c r="AE127" s="302"/>
      <c r="AF127" s="302"/>
      <c r="AG127" s="302"/>
      <c r="AH127" s="302"/>
      <c r="AI127" s="302"/>
      <c r="AJ127" s="302"/>
      <c r="AK127" s="302"/>
      <c r="AL127" s="286"/>
      <c r="AM127" s="286"/>
      <c r="AN127" s="286"/>
      <c r="AO127" s="286"/>
      <c r="AP127" s="286"/>
      <c r="AQ127" s="302"/>
      <c r="AR127" s="274">
        <f t="shared" si="4"/>
        <v>0</v>
      </c>
      <c r="AS127" s="282"/>
      <c r="AT127" s="279"/>
      <c r="AU127" s="310"/>
      <c r="AV127" s="302"/>
      <c r="AW127" s="302"/>
      <c r="AX127" s="302"/>
      <c r="AY127" s="302"/>
      <c r="AZ127" s="302"/>
      <c r="BA127" s="302"/>
      <c r="BB127" s="302"/>
      <c r="BC127" s="286"/>
      <c r="BD127" s="286"/>
      <c r="BE127" s="286"/>
      <c r="BF127" s="286"/>
      <c r="BG127" s="286"/>
      <c r="BH127" s="302"/>
      <c r="BI127" s="274">
        <f t="shared" si="5"/>
        <v>0</v>
      </c>
    </row>
    <row r="128" spans="4:61">
      <c r="D128" s="281" t="s">
        <v>67</v>
      </c>
      <c r="E128" s="281" t="s">
        <v>371</v>
      </c>
      <c r="F128" s="281" t="s">
        <v>97</v>
      </c>
      <c r="G128" s="288" t="s">
        <v>95</v>
      </c>
      <c r="H128" s="284"/>
      <c r="I128" s="284"/>
      <c r="J128" s="284"/>
      <c r="K128" s="282"/>
      <c r="L128" s="275"/>
      <c r="M128" s="310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3"/>
      <c r="AB128" s="282"/>
      <c r="AC128" s="275"/>
      <c r="AD128" s="310"/>
      <c r="AE128" s="302"/>
      <c r="AF128" s="302"/>
      <c r="AG128" s="302"/>
      <c r="AH128" s="302"/>
      <c r="AI128" s="302"/>
      <c r="AJ128" s="302"/>
      <c r="AK128" s="302"/>
      <c r="AL128" s="286"/>
      <c r="AM128" s="286"/>
      <c r="AN128" s="286"/>
      <c r="AO128" s="286"/>
      <c r="AP128" s="286"/>
      <c r="AQ128" s="302"/>
      <c r="AR128" s="274">
        <f t="shared" si="4"/>
        <v>0</v>
      </c>
      <c r="AS128" s="282"/>
      <c r="AT128" s="279"/>
      <c r="AU128" s="310"/>
      <c r="AV128" s="302"/>
      <c r="AW128" s="302"/>
      <c r="AX128" s="302"/>
      <c r="AY128" s="302"/>
      <c r="AZ128" s="302"/>
      <c r="BA128" s="302"/>
      <c r="BB128" s="302"/>
      <c r="BC128" s="286"/>
      <c r="BD128" s="286"/>
      <c r="BE128" s="286"/>
      <c r="BF128" s="286"/>
      <c r="BG128" s="286"/>
      <c r="BH128" s="302"/>
      <c r="BI128" s="274">
        <f t="shared" si="5"/>
        <v>0</v>
      </c>
    </row>
    <row r="129" spans="4:61">
      <c r="D129" s="281" t="s">
        <v>67</v>
      </c>
      <c r="E129" s="291" t="s">
        <v>372</v>
      </c>
      <c r="F129" s="294" t="s">
        <v>97</v>
      </c>
      <c r="G129" s="284" t="s">
        <v>95</v>
      </c>
      <c r="H129" s="284"/>
      <c r="I129" s="284"/>
      <c r="J129" s="284"/>
      <c r="K129" s="282"/>
      <c r="L129" s="275"/>
      <c r="M129" s="310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3"/>
      <c r="AB129" s="282"/>
      <c r="AC129" s="275"/>
      <c r="AD129" s="310"/>
      <c r="AE129" s="302"/>
      <c r="AF129" s="302"/>
      <c r="AG129" s="302"/>
      <c r="AH129" s="302"/>
      <c r="AI129" s="302"/>
      <c r="AJ129" s="302"/>
      <c r="AK129" s="302"/>
      <c r="AL129" s="286"/>
      <c r="AM129" s="286"/>
      <c r="AN129" s="286"/>
      <c r="AO129" s="286"/>
      <c r="AP129" s="286"/>
      <c r="AQ129" s="302"/>
      <c r="AR129" s="274">
        <f t="shared" si="4"/>
        <v>0</v>
      </c>
      <c r="AS129" s="282"/>
      <c r="AT129" s="279"/>
      <c r="AU129" s="310"/>
      <c r="AV129" s="302"/>
      <c r="AW129" s="302"/>
      <c r="AX129" s="302"/>
      <c r="AY129" s="302"/>
      <c r="AZ129" s="302"/>
      <c r="BA129" s="302"/>
      <c r="BB129" s="302"/>
      <c r="BC129" s="286"/>
      <c r="BD129" s="286"/>
      <c r="BE129" s="286"/>
      <c r="BF129" s="286"/>
      <c r="BG129" s="286"/>
      <c r="BH129" s="302"/>
      <c r="BI129" s="274">
        <f t="shared" si="5"/>
        <v>0</v>
      </c>
    </row>
    <row r="130" spans="4:61">
      <c r="D130" s="281" t="s">
        <v>67</v>
      </c>
      <c r="E130" s="291" t="s">
        <v>373</v>
      </c>
      <c r="F130" s="294" t="s">
        <v>97</v>
      </c>
      <c r="G130" s="284" t="s">
        <v>95</v>
      </c>
      <c r="H130" s="284"/>
      <c r="I130" s="284"/>
      <c r="J130" s="284"/>
      <c r="K130" s="282"/>
      <c r="L130" s="275"/>
      <c r="M130" s="310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3"/>
      <c r="AB130" s="282"/>
      <c r="AC130" s="275"/>
      <c r="AD130" s="310"/>
      <c r="AE130" s="302"/>
      <c r="AF130" s="302"/>
      <c r="AG130" s="302"/>
      <c r="AH130" s="302"/>
      <c r="AI130" s="302"/>
      <c r="AJ130" s="302"/>
      <c r="AK130" s="302"/>
      <c r="AL130" s="286"/>
      <c r="AM130" s="286"/>
      <c r="AN130" s="286"/>
      <c r="AO130" s="286"/>
      <c r="AP130" s="286"/>
      <c r="AQ130" s="302"/>
      <c r="AR130" s="274">
        <f t="shared" si="4"/>
        <v>0</v>
      </c>
      <c r="AS130" s="282"/>
      <c r="AT130" s="279"/>
      <c r="AU130" s="310"/>
      <c r="AV130" s="302"/>
      <c r="AW130" s="302"/>
      <c r="AX130" s="302"/>
      <c r="AY130" s="302"/>
      <c r="AZ130" s="302"/>
      <c r="BA130" s="302"/>
      <c r="BB130" s="302"/>
      <c r="BC130" s="286"/>
      <c r="BD130" s="286"/>
      <c r="BE130" s="286"/>
      <c r="BF130" s="286"/>
      <c r="BG130" s="286"/>
      <c r="BH130" s="302"/>
      <c r="BI130" s="274">
        <f t="shared" si="5"/>
        <v>0</v>
      </c>
    </row>
    <row r="131" spans="4:61">
      <c r="D131" s="281" t="s">
        <v>67</v>
      </c>
      <c r="E131" s="291" t="s">
        <v>374</v>
      </c>
      <c r="F131" s="294" t="s">
        <v>97</v>
      </c>
      <c r="G131" s="284" t="s">
        <v>95</v>
      </c>
      <c r="H131" s="284"/>
      <c r="I131" s="284"/>
      <c r="J131" s="284"/>
      <c r="K131" s="282"/>
      <c r="L131" s="275"/>
      <c r="M131" s="310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3"/>
      <c r="AB131" s="282"/>
      <c r="AC131" s="275"/>
      <c r="AD131" s="310"/>
      <c r="AE131" s="302"/>
      <c r="AF131" s="302"/>
      <c r="AG131" s="302"/>
      <c r="AH131" s="302"/>
      <c r="AI131" s="302"/>
      <c r="AJ131" s="302"/>
      <c r="AK131" s="302"/>
      <c r="AL131" s="286"/>
      <c r="AM131" s="286"/>
      <c r="AN131" s="286"/>
      <c r="AO131" s="286"/>
      <c r="AP131" s="286"/>
      <c r="AQ131" s="302"/>
      <c r="AR131" s="274">
        <f t="shared" si="4"/>
        <v>0</v>
      </c>
      <c r="AS131" s="282"/>
      <c r="AT131" s="279"/>
      <c r="AU131" s="310"/>
      <c r="AV131" s="302"/>
      <c r="AW131" s="302"/>
      <c r="AX131" s="302"/>
      <c r="AY131" s="302"/>
      <c r="AZ131" s="302"/>
      <c r="BA131" s="302"/>
      <c r="BB131" s="302"/>
      <c r="BC131" s="286"/>
      <c r="BD131" s="286"/>
      <c r="BE131" s="286"/>
      <c r="BF131" s="286"/>
      <c r="BG131" s="286"/>
      <c r="BH131" s="302"/>
      <c r="BI131" s="274">
        <f t="shared" si="5"/>
        <v>0</v>
      </c>
    </row>
    <row r="132" spans="4:61">
      <c r="D132" s="281" t="s">
        <v>316</v>
      </c>
      <c r="E132" s="291" t="s">
        <v>375</v>
      </c>
      <c r="F132" s="294" t="s">
        <v>97</v>
      </c>
      <c r="G132" s="284" t="s">
        <v>308</v>
      </c>
      <c r="H132" s="284"/>
      <c r="I132" s="284"/>
      <c r="J132" s="284"/>
      <c r="K132" s="282"/>
      <c r="L132" s="275"/>
      <c r="M132" s="310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3"/>
      <c r="AB132" s="282"/>
      <c r="AC132" s="275"/>
      <c r="AD132" s="310"/>
      <c r="AE132" s="302"/>
      <c r="AF132" s="302"/>
      <c r="AG132" s="302"/>
      <c r="AH132" s="302"/>
      <c r="AI132" s="302"/>
      <c r="AJ132" s="302"/>
      <c r="AK132" s="302"/>
      <c r="AL132" s="286"/>
      <c r="AM132" s="286"/>
      <c r="AN132" s="286"/>
      <c r="AO132" s="286"/>
      <c r="AP132" s="286"/>
      <c r="AQ132" s="302"/>
      <c r="AR132" s="274">
        <f t="shared" si="4"/>
        <v>0</v>
      </c>
      <c r="AS132" s="282"/>
      <c r="AT132" s="279"/>
      <c r="AU132" s="310"/>
      <c r="AV132" s="302"/>
      <c r="AW132" s="302"/>
      <c r="AX132" s="302"/>
      <c r="AY132" s="302"/>
      <c r="AZ132" s="302"/>
      <c r="BA132" s="302"/>
      <c r="BB132" s="302"/>
      <c r="BC132" s="286"/>
      <c r="BD132" s="286"/>
      <c r="BE132" s="286"/>
      <c r="BF132" s="286"/>
      <c r="BG132" s="286"/>
      <c r="BH132" s="302"/>
      <c r="BI132" s="274">
        <f t="shared" si="5"/>
        <v>0</v>
      </c>
    </row>
    <row r="133" spans="4:61">
      <c r="D133" s="281" t="s">
        <v>316</v>
      </c>
      <c r="E133" s="291" t="s">
        <v>376</v>
      </c>
      <c r="F133" s="294" t="s">
        <v>97</v>
      </c>
      <c r="G133" s="284" t="s">
        <v>308</v>
      </c>
      <c r="H133" s="284"/>
      <c r="I133" s="284"/>
      <c r="J133" s="284"/>
      <c r="K133" s="282"/>
      <c r="L133" s="275"/>
      <c r="M133" s="310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3"/>
      <c r="AB133" s="282"/>
      <c r="AC133" s="275"/>
      <c r="AD133" s="310"/>
      <c r="AE133" s="302"/>
      <c r="AF133" s="302"/>
      <c r="AG133" s="302"/>
      <c r="AH133" s="302"/>
      <c r="AI133" s="302"/>
      <c r="AJ133" s="302"/>
      <c r="AK133" s="302"/>
      <c r="AL133" s="286"/>
      <c r="AM133" s="286"/>
      <c r="AN133" s="286"/>
      <c r="AO133" s="286"/>
      <c r="AP133" s="286"/>
      <c r="AQ133" s="302"/>
      <c r="AR133" s="274">
        <f t="shared" ref="AR133:AR169" si="6">SUM(AI133:AP133)</f>
        <v>0</v>
      </c>
      <c r="AS133" s="282"/>
      <c r="AT133" s="279"/>
      <c r="AU133" s="310"/>
      <c r="AV133" s="302"/>
      <c r="AW133" s="302"/>
      <c r="AX133" s="302"/>
      <c r="AY133" s="302"/>
      <c r="AZ133" s="302"/>
      <c r="BA133" s="302"/>
      <c r="BB133" s="302"/>
      <c r="BC133" s="286"/>
      <c r="BD133" s="286"/>
      <c r="BE133" s="286"/>
      <c r="BF133" s="286"/>
      <c r="BG133" s="286"/>
      <c r="BH133" s="302"/>
      <c r="BI133" s="274">
        <f t="shared" ref="BI133:BI169" si="7">SUM(AZ133:BG133)</f>
        <v>0</v>
      </c>
    </row>
    <row r="134" spans="4:61">
      <c r="D134" s="272" t="s">
        <v>316</v>
      </c>
      <c r="E134" s="272" t="s">
        <v>377</v>
      </c>
      <c r="F134" s="272" t="s">
        <v>97</v>
      </c>
      <c r="G134" s="293" t="s">
        <v>308</v>
      </c>
      <c r="H134" s="284"/>
      <c r="I134" s="284"/>
      <c r="J134" s="284"/>
      <c r="K134" s="282"/>
      <c r="L134" s="275"/>
      <c r="M134" s="310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3"/>
      <c r="AB134" s="282"/>
      <c r="AC134" s="275"/>
      <c r="AD134" s="310"/>
      <c r="AE134" s="302"/>
      <c r="AF134" s="302"/>
      <c r="AG134" s="302"/>
      <c r="AH134" s="302"/>
      <c r="AI134" s="302"/>
      <c r="AJ134" s="302"/>
      <c r="AK134" s="302"/>
      <c r="AL134" s="286"/>
      <c r="AM134" s="286"/>
      <c r="AN134" s="286"/>
      <c r="AO134" s="286"/>
      <c r="AP134" s="286"/>
      <c r="AQ134" s="302"/>
      <c r="AR134" s="274">
        <f t="shared" si="6"/>
        <v>0</v>
      </c>
      <c r="AS134" s="282"/>
      <c r="AT134" s="279"/>
      <c r="AU134" s="310"/>
      <c r="AV134" s="302"/>
      <c r="AW134" s="302"/>
      <c r="AX134" s="302"/>
      <c r="AY134" s="302"/>
      <c r="AZ134" s="302"/>
      <c r="BA134" s="302"/>
      <c r="BB134" s="302"/>
      <c r="BC134" s="286"/>
      <c r="BD134" s="286"/>
      <c r="BE134" s="286"/>
      <c r="BF134" s="286"/>
      <c r="BG134" s="286"/>
      <c r="BH134" s="302"/>
      <c r="BI134" s="274">
        <f t="shared" si="7"/>
        <v>0</v>
      </c>
    </row>
    <row r="135" spans="4:61">
      <c r="D135" s="272" t="s">
        <v>316</v>
      </c>
      <c r="E135" s="272" t="s">
        <v>378</v>
      </c>
      <c r="F135" s="272" t="s">
        <v>97</v>
      </c>
      <c r="G135" s="293" t="s">
        <v>308</v>
      </c>
      <c r="H135" s="284"/>
      <c r="I135" s="284"/>
      <c r="J135" s="284"/>
      <c r="K135" s="282"/>
      <c r="L135" s="275"/>
      <c r="M135" s="310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3"/>
      <c r="AB135" s="282"/>
      <c r="AC135" s="275"/>
      <c r="AD135" s="310"/>
      <c r="AE135" s="302"/>
      <c r="AF135" s="302"/>
      <c r="AG135" s="302"/>
      <c r="AH135" s="302"/>
      <c r="AI135" s="302"/>
      <c r="AJ135" s="302"/>
      <c r="AK135" s="302"/>
      <c r="AL135" s="286"/>
      <c r="AM135" s="286"/>
      <c r="AN135" s="286"/>
      <c r="AO135" s="286"/>
      <c r="AP135" s="286"/>
      <c r="AQ135" s="302"/>
      <c r="AR135" s="274">
        <f t="shared" si="6"/>
        <v>0</v>
      </c>
      <c r="AS135" s="282"/>
      <c r="AT135" s="279"/>
      <c r="AU135" s="310"/>
      <c r="AV135" s="302"/>
      <c r="AW135" s="302"/>
      <c r="AX135" s="302"/>
      <c r="AY135" s="302"/>
      <c r="AZ135" s="302"/>
      <c r="BA135" s="302"/>
      <c r="BB135" s="302"/>
      <c r="BC135" s="286"/>
      <c r="BD135" s="286"/>
      <c r="BE135" s="286"/>
      <c r="BF135" s="286"/>
      <c r="BG135" s="286"/>
      <c r="BH135" s="302"/>
      <c r="BI135" s="274">
        <f t="shared" si="7"/>
        <v>0</v>
      </c>
    </row>
    <row r="136" spans="4:61">
      <c r="D136" s="281" t="s">
        <v>316</v>
      </c>
      <c r="E136" s="291" t="s">
        <v>379</v>
      </c>
      <c r="F136" s="294" t="s">
        <v>97</v>
      </c>
      <c r="G136" s="284" t="s">
        <v>308</v>
      </c>
      <c r="H136" s="284"/>
      <c r="I136" s="284"/>
      <c r="J136" s="284"/>
      <c r="K136" s="282"/>
      <c r="L136" s="275"/>
      <c r="M136" s="310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3"/>
      <c r="AB136" s="282"/>
      <c r="AC136" s="275"/>
      <c r="AD136" s="310"/>
      <c r="AE136" s="302"/>
      <c r="AF136" s="302"/>
      <c r="AG136" s="302"/>
      <c r="AH136" s="302"/>
      <c r="AI136" s="302"/>
      <c r="AJ136" s="302"/>
      <c r="AK136" s="302"/>
      <c r="AL136" s="286"/>
      <c r="AM136" s="286"/>
      <c r="AN136" s="286"/>
      <c r="AO136" s="286"/>
      <c r="AP136" s="286"/>
      <c r="AQ136" s="302"/>
      <c r="AR136" s="274">
        <f t="shared" si="6"/>
        <v>0</v>
      </c>
      <c r="AS136" s="282"/>
      <c r="AT136" s="279"/>
      <c r="AU136" s="310"/>
      <c r="AV136" s="302"/>
      <c r="AW136" s="302"/>
      <c r="AX136" s="302"/>
      <c r="AY136" s="302"/>
      <c r="AZ136" s="302"/>
      <c r="BA136" s="302"/>
      <c r="BB136" s="302"/>
      <c r="BC136" s="286"/>
      <c r="BD136" s="286"/>
      <c r="BE136" s="286"/>
      <c r="BF136" s="286"/>
      <c r="BG136" s="286"/>
      <c r="BH136" s="302"/>
      <c r="BI136" s="274">
        <f t="shared" si="7"/>
        <v>0</v>
      </c>
    </row>
    <row r="137" spans="4:61">
      <c r="D137" s="281" t="s">
        <v>316</v>
      </c>
      <c r="E137" s="291" t="s">
        <v>380</v>
      </c>
      <c r="F137" s="294" t="s">
        <v>97</v>
      </c>
      <c r="G137" s="284" t="s">
        <v>308</v>
      </c>
      <c r="H137" s="284"/>
      <c r="I137" s="284"/>
      <c r="J137" s="284"/>
      <c r="K137" s="282"/>
      <c r="L137" s="275"/>
      <c r="M137" s="310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3"/>
      <c r="AB137" s="282"/>
      <c r="AC137" s="275"/>
      <c r="AD137" s="310"/>
      <c r="AE137" s="302"/>
      <c r="AF137" s="302"/>
      <c r="AG137" s="302"/>
      <c r="AH137" s="302"/>
      <c r="AI137" s="302"/>
      <c r="AJ137" s="302"/>
      <c r="AK137" s="302"/>
      <c r="AL137" s="286"/>
      <c r="AM137" s="286"/>
      <c r="AN137" s="286"/>
      <c r="AO137" s="286"/>
      <c r="AP137" s="286"/>
      <c r="AQ137" s="302"/>
      <c r="AR137" s="274">
        <f t="shared" si="6"/>
        <v>0</v>
      </c>
      <c r="AS137" s="282"/>
      <c r="AT137" s="279"/>
      <c r="AU137" s="310"/>
      <c r="AV137" s="302"/>
      <c r="AW137" s="302"/>
      <c r="AX137" s="302"/>
      <c r="AY137" s="302"/>
      <c r="AZ137" s="302"/>
      <c r="BA137" s="302"/>
      <c r="BB137" s="302"/>
      <c r="BC137" s="286"/>
      <c r="BD137" s="286"/>
      <c r="BE137" s="286"/>
      <c r="BF137" s="286"/>
      <c r="BG137" s="286"/>
      <c r="BH137" s="302"/>
      <c r="BI137" s="274">
        <f t="shared" si="7"/>
        <v>0</v>
      </c>
    </row>
    <row r="138" spans="4:61">
      <c r="D138" s="281" t="s">
        <v>316</v>
      </c>
      <c r="E138" s="291" t="s">
        <v>381</v>
      </c>
      <c r="F138" s="294" t="s">
        <v>97</v>
      </c>
      <c r="G138" s="284" t="s">
        <v>308</v>
      </c>
      <c r="H138" s="284"/>
      <c r="I138" s="284"/>
      <c r="J138" s="284"/>
      <c r="K138" s="282"/>
      <c r="L138" s="275"/>
      <c r="M138" s="310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3"/>
      <c r="AB138" s="282"/>
      <c r="AC138" s="275"/>
      <c r="AD138" s="310"/>
      <c r="AE138" s="302"/>
      <c r="AF138" s="302"/>
      <c r="AG138" s="302"/>
      <c r="AH138" s="302"/>
      <c r="AI138" s="302"/>
      <c r="AJ138" s="302"/>
      <c r="AK138" s="302"/>
      <c r="AL138" s="286"/>
      <c r="AM138" s="286"/>
      <c r="AN138" s="286"/>
      <c r="AO138" s="286"/>
      <c r="AP138" s="286"/>
      <c r="AQ138" s="302"/>
      <c r="AR138" s="274">
        <f t="shared" si="6"/>
        <v>0</v>
      </c>
      <c r="AS138" s="282"/>
      <c r="AT138" s="279"/>
      <c r="AU138" s="310"/>
      <c r="AV138" s="302"/>
      <c r="AW138" s="302"/>
      <c r="AX138" s="302"/>
      <c r="AY138" s="302"/>
      <c r="AZ138" s="302"/>
      <c r="BA138" s="302"/>
      <c r="BB138" s="302"/>
      <c r="BC138" s="286"/>
      <c r="BD138" s="286"/>
      <c r="BE138" s="286"/>
      <c r="BF138" s="286"/>
      <c r="BG138" s="286"/>
      <c r="BH138" s="302"/>
      <c r="BI138" s="274">
        <f t="shared" si="7"/>
        <v>0</v>
      </c>
    </row>
    <row r="139" spans="4:61">
      <c r="D139" s="281" t="s">
        <v>316</v>
      </c>
      <c r="E139" s="291" t="s">
        <v>382</v>
      </c>
      <c r="F139" s="294" t="s">
        <v>97</v>
      </c>
      <c r="G139" s="284" t="s">
        <v>308</v>
      </c>
      <c r="H139" s="284"/>
      <c r="I139" s="284"/>
      <c r="J139" s="284"/>
      <c r="K139" s="282"/>
      <c r="L139" s="275"/>
      <c r="M139" s="310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3"/>
      <c r="AB139" s="282"/>
      <c r="AC139" s="275"/>
      <c r="AD139" s="310"/>
      <c r="AE139" s="302"/>
      <c r="AF139" s="302"/>
      <c r="AG139" s="302"/>
      <c r="AH139" s="302"/>
      <c r="AI139" s="302"/>
      <c r="AJ139" s="302"/>
      <c r="AK139" s="302"/>
      <c r="AL139" s="286"/>
      <c r="AM139" s="286"/>
      <c r="AN139" s="286"/>
      <c r="AO139" s="286"/>
      <c r="AP139" s="286"/>
      <c r="AQ139" s="302"/>
      <c r="AR139" s="274">
        <f t="shared" si="6"/>
        <v>0</v>
      </c>
      <c r="AS139" s="282"/>
      <c r="AT139" s="279"/>
      <c r="AU139" s="310"/>
      <c r="AV139" s="302"/>
      <c r="AW139" s="302"/>
      <c r="AX139" s="302"/>
      <c r="AY139" s="302"/>
      <c r="AZ139" s="302"/>
      <c r="BA139" s="302"/>
      <c r="BB139" s="302"/>
      <c r="BC139" s="286"/>
      <c r="BD139" s="286"/>
      <c r="BE139" s="286"/>
      <c r="BF139" s="286"/>
      <c r="BG139" s="286"/>
      <c r="BH139" s="302"/>
      <c r="BI139" s="274">
        <f t="shared" si="7"/>
        <v>0</v>
      </c>
    </row>
    <row r="140" spans="4:61">
      <c r="D140" s="281" t="s">
        <v>316</v>
      </c>
      <c r="E140" s="291" t="s">
        <v>383</v>
      </c>
      <c r="F140" s="294" t="s">
        <v>97</v>
      </c>
      <c r="G140" s="284" t="s">
        <v>308</v>
      </c>
      <c r="H140" s="284"/>
      <c r="I140" s="284"/>
      <c r="J140" s="284"/>
      <c r="K140" s="282"/>
      <c r="L140" s="275"/>
      <c r="M140" s="310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3"/>
      <c r="AB140" s="282"/>
      <c r="AC140" s="275"/>
      <c r="AD140" s="310"/>
      <c r="AE140" s="302"/>
      <c r="AF140" s="302"/>
      <c r="AG140" s="302"/>
      <c r="AH140" s="302"/>
      <c r="AI140" s="302"/>
      <c r="AJ140" s="302"/>
      <c r="AK140" s="302"/>
      <c r="AL140" s="286"/>
      <c r="AM140" s="286"/>
      <c r="AN140" s="286"/>
      <c r="AO140" s="286"/>
      <c r="AP140" s="286"/>
      <c r="AQ140" s="302"/>
      <c r="AR140" s="274">
        <f t="shared" si="6"/>
        <v>0</v>
      </c>
      <c r="AS140" s="282"/>
      <c r="AT140" s="279"/>
      <c r="AU140" s="310"/>
      <c r="AV140" s="302"/>
      <c r="AW140" s="302"/>
      <c r="AX140" s="302"/>
      <c r="AY140" s="302"/>
      <c r="AZ140" s="302"/>
      <c r="BA140" s="302"/>
      <c r="BB140" s="302"/>
      <c r="BC140" s="286"/>
      <c r="BD140" s="286"/>
      <c r="BE140" s="286"/>
      <c r="BF140" s="286"/>
      <c r="BG140" s="286"/>
      <c r="BH140" s="302"/>
      <c r="BI140" s="274">
        <f t="shared" si="7"/>
        <v>0</v>
      </c>
    </row>
    <row r="141" spans="4:61">
      <c r="D141" s="281" t="s">
        <v>336</v>
      </c>
      <c r="E141" s="291" t="s">
        <v>384</v>
      </c>
      <c r="F141" s="294" t="s">
        <v>97</v>
      </c>
      <c r="G141" s="284" t="s">
        <v>308</v>
      </c>
      <c r="H141" s="284"/>
      <c r="I141" s="284"/>
      <c r="J141" s="284"/>
      <c r="K141" s="282"/>
      <c r="L141" s="275"/>
      <c r="M141" s="310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3"/>
      <c r="AB141" s="282"/>
      <c r="AC141" s="275"/>
      <c r="AD141" s="310"/>
      <c r="AE141" s="302"/>
      <c r="AF141" s="302"/>
      <c r="AG141" s="302"/>
      <c r="AH141" s="302"/>
      <c r="AI141" s="302"/>
      <c r="AJ141" s="302"/>
      <c r="AK141" s="302"/>
      <c r="AL141" s="286"/>
      <c r="AM141" s="286"/>
      <c r="AN141" s="286"/>
      <c r="AO141" s="286"/>
      <c r="AP141" s="286"/>
      <c r="AQ141" s="302"/>
      <c r="AR141" s="274">
        <f t="shared" si="6"/>
        <v>0</v>
      </c>
      <c r="AS141" s="282"/>
      <c r="AT141" s="279"/>
      <c r="AU141" s="310"/>
      <c r="AV141" s="302"/>
      <c r="AW141" s="302"/>
      <c r="AX141" s="302"/>
      <c r="AY141" s="302"/>
      <c r="AZ141" s="302"/>
      <c r="BA141" s="302"/>
      <c r="BB141" s="302"/>
      <c r="BC141" s="286"/>
      <c r="BD141" s="286"/>
      <c r="BE141" s="286"/>
      <c r="BF141" s="286"/>
      <c r="BG141" s="286"/>
      <c r="BH141" s="302"/>
      <c r="BI141" s="274">
        <f t="shared" si="7"/>
        <v>0</v>
      </c>
    </row>
    <row r="142" spans="4:61">
      <c r="D142" s="272" t="s">
        <v>316</v>
      </c>
      <c r="E142" s="272" t="s">
        <v>385</v>
      </c>
      <c r="F142" s="272" t="s">
        <v>97</v>
      </c>
      <c r="G142" s="293" t="s">
        <v>308</v>
      </c>
      <c r="H142" s="284"/>
      <c r="I142" s="284"/>
      <c r="J142" s="284"/>
      <c r="K142" s="282"/>
      <c r="L142" s="275"/>
      <c r="M142" s="310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3"/>
      <c r="AB142" s="282"/>
      <c r="AC142" s="275"/>
      <c r="AD142" s="310"/>
      <c r="AE142" s="302"/>
      <c r="AF142" s="302"/>
      <c r="AG142" s="302"/>
      <c r="AH142" s="302"/>
      <c r="AI142" s="302"/>
      <c r="AJ142" s="302"/>
      <c r="AK142" s="302"/>
      <c r="AL142" s="286"/>
      <c r="AM142" s="286"/>
      <c r="AN142" s="286"/>
      <c r="AO142" s="286"/>
      <c r="AP142" s="286"/>
      <c r="AQ142" s="302"/>
      <c r="AR142" s="274">
        <f t="shared" si="6"/>
        <v>0</v>
      </c>
      <c r="AS142" s="282"/>
      <c r="AT142" s="279"/>
      <c r="AU142" s="310"/>
      <c r="AV142" s="302"/>
      <c r="AW142" s="302"/>
      <c r="AX142" s="302"/>
      <c r="AY142" s="302"/>
      <c r="AZ142" s="302"/>
      <c r="BA142" s="302"/>
      <c r="BB142" s="302"/>
      <c r="BC142" s="286"/>
      <c r="BD142" s="286"/>
      <c r="BE142" s="286"/>
      <c r="BF142" s="286"/>
      <c r="BG142" s="286"/>
      <c r="BH142" s="302"/>
      <c r="BI142" s="274">
        <f t="shared" si="7"/>
        <v>0</v>
      </c>
    </row>
    <row r="143" spans="4:61">
      <c r="D143" s="272" t="s">
        <v>316</v>
      </c>
      <c r="E143" s="272" t="s">
        <v>386</v>
      </c>
      <c r="F143" s="272" t="s">
        <v>97</v>
      </c>
      <c r="G143" s="293" t="s">
        <v>308</v>
      </c>
      <c r="H143" s="284"/>
      <c r="I143" s="284"/>
      <c r="J143" s="284"/>
      <c r="K143" s="282"/>
      <c r="L143" s="275"/>
      <c r="M143" s="310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3"/>
      <c r="AB143" s="282"/>
      <c r="AC143" s="275"/>
      <c r="AD143" s="310"/>
      <c r="AE143" s="302"/>
      <c r="AF143" s="302"/>
      <c r="AG143" s="302"/>
      <c r="AH143" s="302"/>
      <c r="AI143" s="302"/>
      <c r="AJ143" s="302"/>
      <c r="AK143" s="302"/>
      <c r="AL143" s="286"/>
      <c r="AM143" s="286"/>
      <c r="AN143" s="286"/>
      <c r="AO143" s="286"/>
      <c r="AP143" s="286"/>
      <c r="AQ143" s="302"/>
      <c r="AR143" s="274">
        <f t="shared" si="6"/>
        <v>0</v>
      </c>
      <c r="AS143" s="282"/>
      <c r="AT143" s="279"/>
      <c r="AU143" s="310"/>
      <c r="AV143" s="302"/>
      <c r="AW143" s="302"/>
      <c r="AX143" s="302"/>
      <c r="AY143" s="302"/>
      <c r="AZ143" s="302"/>
      <c r="BA143" s="302"/>
      <c r="BB143" s="302"/>
      <c r="BC143" s="286"/>
      <c r="BD143" s="286"/>
      <c r="BE143" s="286"/>
      <c r="BF143" s="286"/>
      <c r="BG143" s="286"/>
      <c r="BH143" s="302"/>
      <c r="BI143" s="274">
        <f t="shared" si="7"/>
        <v>0</v>
      </c>
    </row>
    <row r="144" spans="4:61">
      <c r="D144" s="281" t="s">
        <v>316</v>
      </c>
      <c r="E144" s="291" t="s">
        <v>387</v>
      </c>
      <c r="F144" s="294" t="s">
        <v>97</v>
      </c>
      <c r="G144" s="284" t="s">
        <v>308</v>
      </c>
      <c r="H144" s="284"/>
      <c r="I144" s="284"/>
      <c r="J144" s="284"/>
      <c r="K144" s="282"/>
      <c r="L144" s="275"/>
      <c r="M144" s="310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3"/>
      <c r="AB144" s="282"/>
      <c r="AC144" s="275"/>
      <c r="AD144" s="310"/>
      <c r="AE144" s="302"/>
      <c r="AF144" s="302"/>
      <c r="AG144" s="302"/>
      <c r="AH144" s="302"/>
      <c r="AI144" s="302"/>
      <c r="AJ144" s="302"/>
      <c r="AK144" s="302"/>
      <c r="AL144" s="286"/>
      <c r="AM144" s="286"/>
      <c r="AN144" s="286"/>
      <c r="AO144" s="286"/>
      <c r="AP144" s="286"/>
      <c r="AQ144" s="302"/>
      <c r="AR144" s="274">
        <f t="shared" si="6"/>
        <v>0</v>
      </c>
      <c r="AS144" s="282"/>
      <c r="AT144" s="279"/>
      <c r="AU144" s="310"/>
      <c r="AV144" s="302"/>
      <c r="AW144" s="302"/>
      <c r="AX144" s="302"/>
      <c r="AY144" s="302"/>
      <c r="AZ144" s="302"/>
      <c r="BA144" s="302"/>
      <c r="BB144" s="302"/>
      <c r="BC144" s="286"/>
      <c r="BD144" s="286"/>
      <c r="BE144" s="286"/>
      <c r="BF144" s="286"/>
      <c r="BG144" s="286"/>
      <c r="BH144" s="302"/>
      <c r="BI144" s="274">
        <f t="shared" si="7"/>
        <v>0</v>
      </c>
    </row>
    <row r="145" spans="3:61">
      <c r="D145" s="281" t="s">
        <v>66</v>
      </c>
      <c r="E145" s="291" t="s">
        <v>388</v>
      </c>
      <c r="F145" s="294" t="s">
        <v>97</v>
      </c>
      <c r="G145" s="284" t="s">
        <v>308</v>
      </c>
      <c r="H145" s="284"/>
      <c r="I145" s="284"/>
      <c r="J145" s="284"/>
      <c r="K145" s="282"/>
      <c r="L145" s="275"/>
      <c r="M145" s="310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3"/>
      <c r="AB145" s="282"/>
      <c r="AC145" s="275"/>
      <c r="AD145" s="310"/>
      <c r="AE145" s="302"/>
      <c r="AF145" s="302"/>
      <c r="AG145" s="302"/>
      <c r="AH145" s="302"/>
      <c r="AI145" s="302"/>
      <c r="AJ145" s="302"/>
      <c r="AK145" s="302"/>
      <c r="AL145" s="286"/>
      <c r="AM145" s="286"/>
      <c r="AN145" s="286"/>
      <c r="AO145" s="286"/>
      <c r="AP145" s="286"/>
      <c r="AQ145" s="302"/>
      <c r="AR145" s="274">
        <f t="shared" si="6"/>
        <v>0</v>
      </c>
      <c r="AS145" s="282"/>
      <c r="AT145" s="279"/>
      <c r="AU145" s="310"/>
      <c r="AV145" s="302"/>
      <c r="AW145" s="302"/>
      <c r="AX145" s="302"/>
      <c r="AY145" s="302"/>
      <c r="AZ145" s="302"/>
      <c r="BA145" s="302"/>
      <c r="BB145" s="302"/>
      <c r="BC145" s="286"/>
      <c r="BD145" s="286"/>
      <c r="BE145" s="286"/>
      <c r="BF145" s="286"/>
      <c r="BG145" s="286"/>
      <c r="BH145" s="302"/>
      <c r="BI145" s="274">
        <f t="shared" si="7"/>
        <v>0</v>
      </c>
    </row>
    <row r="146" spans="3:61">
      <c r="D146" s="281" t="s">
        <v>66</v>
      </c>
      <c r="E146" s="291" t="s">
        <v>389</v>
      </c>
      <c r="F146" s="294" t="s">
        <v>97</v>
      </c>
      <c r="G146" s="284" t="s">
        <v>308</v>
      </c>
      <c r="H146" s="284"/>
      <c r="I146" s="284"/>
      <c r="J146" s="284"/>
      <c r="K146" s="282"/>
      <c r="L146" s="275"/>
      <c r="M146" s="310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3"/>
      <c r="AB146" s="282"/>
      <c r="AC146" s="275"/>
      <c r="AD146" s="310"/>
      <c r="AE146" s="302"/>
      <c r="AF146" s="302"/>
      <c r="AG146" s="302"/>
      <c r="AH146" s="302"/>
      <c r="AI146" s="302"/>
      <c r="AJ146" s="302"/>
      <c r="AK146" s="302"/>
      <c r="AL146" s="286"/>
      <c r="AM146" s="286"/>
      <c r="AN146" s="286"/>
      <c r="AO146" s="286"/>
      <c r="AP146" s="286"/>
      <c r="AQ146" s="302"/>
      <c r="AR146" s="274">
        <f t="shared" si="6"/>
        <v>0</v>
      </c>
      <c r="AS146" s="282"/>
      <c r="AT146" s="279"/>
      <c r="AU146" s="310"/>
      <c r="AV146" s="302"/>
      <c r="AW146" s="302"/>
      <c r="AX146" s="302"/>
      <c r="AY146" s="302"/>
      <c r="AZ146" s="302"/>
      <c r="BA146" s="302"/>
      <c r="BB146" s="302"/>
      <c r="BC146" s="286"/>
      <c r="BD146" s="286"/>
      <c r="BE146" s="286"/>
      <c r="BF146" s="286"/>
      <c r="BG146" s="286"/>
      <c r="BH146" s="302"/>
      <c r="BI146" s="274">
        <f t="shared" si="7"/>
        <v>0</v>
      </c>
    </row>
    <row r="147" spans="3:61">
      <c r="D147" s="281" t="s">
        <v>66</v>
      </c>
      <c r="E147" s="291" t="s">
        <v>390</v>
      </c>
      <c r="F147" s="294" t="s">
        <v>97</v>
      </c>
      <c r="G147" s="284" t="s">
        <v>308</v>
      </c>
      <c r="H147" s="284"/>
      <c r="I147" s="284"/>
      <c r="J147" s="284"/>
      <c r="K147" s="282"/>
      <c r="L147" s="275"/>
      <c r="M147" s="310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3"/>
      <c r="AB147" s="282"/>
      <c r="AC147" s="275"/>
      <c r="AD147" s="310"/>
      <c r="AE147" s="302"/>
      <c r="AF147" s="302"/>
      <c r="AG147" s="302"/>
      <c r="AH147" s="302"/>
      <c r="AI147" s="302"/>
      <c r="AJ147" s="302"/>
      <c r="AK147" s="302"/>
      <c r="AL147" s="286"/>
      <c r="AM147" s="286"/>
      <c r="AN147" s="286"/>
      <c r="AO147" s="286"/>
      <c r="AP147" s="286"/>
      <c r="AQ147" s="302"/>
      <c r="AR147" s="274">
        <f t="shared" si="6"/>
        <v>0</v>
      </c>
      <c r="AS147" s="282"/>
      <c r="AT147" s="279"/>
      <c r="AU147" s="310"/>
      <c r="AV147" s="302"/>
      <c r="AW147" s="302"/>
      <c r="AX147" s="302"/>
      <c r="AY147" s="302"/>
      <c r="AZ147" s="302"/>
      <c r="BA147" s="302"/>
      <c r="BB147" s="302"/>
      <c r="BC147" s="286"/>
      <c r="BD147" s="286"/>
      <c r="BE147" s="286"/>
      <c r="BF147" s="286"/>
      <c r="BG147" s="286"/>
      <c r="BH147" s="302"/>
      <c r="BI147" s="274">
        <f t="shared" si="7"/>
        <v>0</v>
      </c>
    </row>
    <row r="148" spans="3:61">
      <c r="D148" s="281" t="s">
        <v>355</v>
      </c>
      <c r="E148" s="291" t="s">
        <v>391</v>
      </c>
      <c r="F148" s="294" t="s">
        <v>97</v>
      </c>
      <c r="G148" s="284" t="s">
        <v>308</v>
      </c>
      <c r="H148" s="284"/>
      <c r="I148" s="284"/>
      <c r="J148" s="284"/>
      <c r="K148" s="282"/>
      <c r="L148" s="275"/>
      <c r="M148" s="310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3"/>
      <c r="AB148" s="282"/>
      <c r="AC148" s="275"/>
      <c r="AD148" s="310"/>
      <c r="AE148" s="302"/>
      <c r="AF148" s="302"/>
      <c r="AG148" s="302"/>
      <c r="AH148" s="302"/>
      <c r="AI148" s="302"/>
      <c r="AJ148" s="302"/>
      <c r="AK148" s="302"/>
      <c r="AL148" s="286"/>
      <c r="AM148" s="286"/>
      <c r="AN148" s="286"/>
      <c r="AO148" s="286"/>
      <c r="AP148" s="286"/>
      <c r="AQ148" s="302"/>
      <c r="AR148" s="274">
        <f t="shared" si="6"/>
        <v>0</v>
      </c>
      <c r="AS148" s="282"/>
      <c r="AT148" s="279"/>
      <c r="AU148" s="310"/>
      <c r="AV148" s="302"/>
      <c r="AW148" s="302"/>
      <c r="AX148" s="302"/>
      <c r="AY148" s="302"/>
      <c r="AZ148" s="302"/>
      <c r="BA148" s="302"/>
      <c r="BB148" s="302"/>
      <c r="BC148" s="286"/>
      <c r="BD148" s="286"/>
      <c r="BE148" s="286"/>
      <c r="BF148" s="286"/>
      <c r="BG148" s="286"/>
      <c r="BH148" s="302"/>
      <c r="BI148" s="274">
        <f t="shared" si="7"/>
        <v>0</v>
      </c>
    </row>
    <row r="149" spans="3:61">
      <c r="D149" s="281" t="s">
        <v>355</v>
      </c>
      <c r="E149" s="291" t="s">
        <v>392</v>
      </c>
      <c r="F149" s="294" t="s">
        <v>97</v>
      </c>
      <c r="G149" s="284" t="s">
        <v>308</v>
      </c>
      <c r="H149" s="281"/>
      <c r="I149" s="284"/>
      <c r="J149" s="284"/>
      <c r="K149" s="282"/>
      <c r="L149" s="275"/>
      <c r="M149" s="310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3"/>
      <c r="AB149" s="282"/>
      <c r="AC149" s="275"/>
      <c r="AD149" s="310"/>
      <c r="AE149" s="302"/>
      <c r="AF149" s="302"/>
      <c r="AG149" s="302"/>
      <c r="AH149" s="302"/>
      <c r="AI149" s="302"/>
      <c r="AJ149" s="302"/>
      <c r="AK149" s="302"/>
      <c r="AL149" s="286"/>
      <c r="AM149" s="286"/>
      <c r="AN149" s="286"/>
      <c r="AO149" s="286"/>
      <c r="AP149" s="286"/>
      <c r="AQ149" s="302"/>
      <c r="AR149" s="274">
        <f t="shared" si="6"/>
        <v>0</v>
      </c>
      <c r="AS149" s="282"/>
      <c r="AT149" s="279"/>
      <c r="AU149" s="310"/>
      <c r="AV149" s="302"/>
      <c r="AW149" s="302"/>
      <c r="AX149" s="302"/>
      <c r="AY149" s="302"/>
      <c r="AZ149" s="302"/>
      <c r="BA149" s="302"/>
      <c r="BB149" s="302"/>
      <c r="BC149" s="286"/>
      <c r="BD149" s="286"/>
      <c r="BE149" s="286"/>
      <c r="BF149" s="286"/>
      <c r="BG149" s="286"/>
      <c r="BH149" s="302"/>
      <c r="BI149" s="274">
        <f t="shared" si="7"/>
        <v>0</v>
      </c>
    </row>
    <row r="150" spans="3:61">
      <c r="D150" s="281" t="s">
        <v>305</v>
      </c>
      <c r="E150" s="291" t="s">
        <v>393</v>
      </c>
      <c r="F150" s="294" t="s">
        <v>98</v>
      </c>
      <c r="G150" s="284" t="s">
        <v>95</v>
      </c>
      <c r="H150" s="284"/>
      <c r="I150" s="284"/>
      <c r="J150" s="284"/>
      <c r="K150" s="282"/>
      <c r="L150" s="275"/>
      <c r="M150" s="310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3"/>
      <c r="AB150" s="282"/>
      <c r="AC150" s="275"/>
      <c r="AD150" s="310"/>
      <c r="AE150" s="302"/>
      <c r="AF150" s="302"/>
      <c r="AG150" s="302"/>
      <c r="AH150" s="302"/>
      <c r="AI150" s="302"/>
      <c r="AJ150" s="302"/>
      <c r="AK150" s="302"/>
      <c r="AL150" s="286"/>
      <c r="AM150" s="286"/>
      <c r="AN150" s="286"/>
      <c r="AO150" s="286"/>
      <c r="AP150" s="286"/>
      <c r="AQ150" s="302"/>
      <c r="AR150" s="274">
        <f t="shared" si="6"/>
        <v>0</v>
      </c>
      <c r="AS150" s="282"/>
      <c r="AT150" s="279"/>
      <c r="AU150" s="310"/>
      <c r="AV150" s="302"/>
      <c r="AW150" s="302"/>
      <c r="AX150" s="302"/>
      <c r="AY150" s="302"/>
      <c r="AZ150" s="302"/>
      <c r="BA150" s="302"/>
      <c r="BB150" s="302"/>
      <c r="BC150" s="286"/>
      <c r="BD150" s="286"/>
      <c r="BE150" s="286"/>
      <c r="BF150" s="286"/>
      <c r="BG150" s="286"/>
      <c r="BH150" s="302"/>
      <c r="BI150" s="274">
        <f t="shared" si="7"/>
        <v>0</v>
      </c>
    </row>
    <row r="151" spans="3:61">
      <c r="D151" s="281" t="s">
        <v>305</v>
      </c>
      <c r="E151" s="291" t="s">
        <v>394</v>
      </c>
      <c r="F151" s="294" t="s">
        <v>98</v>
      </c>
      <c r="G151" s="284" t="s">
        <v>308</v>
      </c>
      <c r="H151" s="284"/>
      <c r="I151" s="284"/>
      <c r="J151" s="284"/>
      <c r="K151" s="282"/>
      <c r="L151" s="275"/>
      <c r="M151" s="310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3"/>
      <c r="AB151" s="282"/>
      <c r="AC151" s="275"/>
      <c r="AD151" s="310"/>
      <c r="AE151" s="302"/>
      <c r="AF151" s="302"/>
      <c r="AG151" s="302"/>
      <c r="AH151" s="302"/>
      <c r="AI151" s="302"/>
      <c r="AJ151" s="302"/>
      <c r="AK151" s="302"/>
      <c r="AL151" s="286"/>
      <c r="AM151" s="286"/>
      <c r="AN151" s="286"/>
      <c r="AO151" s="286"/>
      <c r="AP151" s="286"/>
      <c r="AQ151" s="302"/>
      <c r="AR151" s="274">
        <f t="shared" si="6"/>
        <v>0</v>
      </c>
      <c r="AS151" s="282"/>
      <c r="AT151" s="279"/>
      <c r="AU151" s="310"/>
      <c r="AV151" s="302"/>
      <c r="AW151" s="302"/>
      <c r="AX151" s="302"/>
      <c r="AY151" s="302"/>
      <c r="AZ151" s="302"/>
      <c r="BA151" s="302"/>
      <c r="BB151" s="302"/>
      <c r="BC151" s="286"/>
      <c r="BD151" s="286"/>
      <c r="BE151" s="286"/>
      <c r="BF151" s="286"/>
      <c r="BG151" s="286"/>
      <c r="BH151" s="302"/>
      <c r="BI151" s="274">
        <f t="shared" si="7"/>
        <v>0</v>
      </c>
    </row>
    <row r="152" spans="3:61">
      <c r="D152" s="281" t="s">
        <v>361</v>
      </c>
      <c r="E152" s="291" t="s">
        <v>395</v>
      </c>
      <c r="F152" s="294" t="s">
        <v>98</v>
      </c>
      <c r="G152" s="284" t="s">
        <v>95</v>
      </c>
      <c r="H152" s="284"/>
      <c r="I152" s="284"/>
      <c r="J152" s="284"/>
      <c r="K152" s="282"/>
      <c r="L152" s="275"/>
      <c r="M152" s="310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3"/>
      <c r="AB152" s="282"/>
      <c r="AC152" s="275"/>
      <c r="AD152" s="310"/>
      <c r="AE152" s="302"/>
      <c r="AF152" s="302"/>
      <c r="AG152" s="302"/>
      <c r="AH152" s="302"/>
      <c r="AI152" s="302"/>
      <c r="AJ152" s="302"/>
      <c r="AK152" s="302"/>
      <c r="AL152" s="286"/>
      <c r="AM152" s="286"/>
      <c r="AN152" s="286"/>
      <c r="AO152" s="286"/>
      <c r="AP152" s="286"/>
      <c r="AQ152" s="302"/>
      <c r="AR152" s="274">
        <f t="shared" si="6"/>
        <v>0</v>
      </c>
      <c r="AS152" s="282"/>
      <c r="AT152" s="279"/>
      <c r="AU152" s="310"/>
      <c r="AV152" s="302"/>
      <c r="AW152" s="302"/>
      <c r="AX152" s="302"/>
      <c r="AY152" s="302"/>
      <c r="AZ152" s="302"/>
      <c r="BA152" s="302"/>
      <c r="BB152" s="302"/>
      <c r="BC152" s="286"/>
      <c r="BD152" s="286"/>
      <c r="BE152" s="286"/>
      <c r="BF152" s="286"/>
      <c r="BG152" s="286"/>
      <c r="BH152" s="302"/>
      <c r="BI152" s="274">
        <f t="shared" si="7"/>
        <v>0</v>
      </c>
    </row>
    <row r="153" spans="3:61">
      <c r="C153" s="273"/>
      <c r="D153" s="281" t="s">
        <v>361</v>
      </c>
      <c r="E153" s="291" t="s">
        <v>396</v>
      </c>
      <c r="F153" s="294" t="s">
        <v>98</v>
      </c>
      <c r="G153" s="284" t="s">
        <v>308</v>
      </c>
      <c r="H153" s="284"/>
      <c r="I153" s="284"/>
      <c r="J153" s="284"/>
      <c r="K153" s="282"/>
      <c r="L153" s="275"/>
      <c r="M153" s="310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3"/>
      <c r="AB153" s="282"/>
      <c r="AC153" s="275"/>
      <c r="AD153" s="310"/>
      <c r="AE153" s="302"/>
      <c r="AF153" s="302"/>
      <c r="AG153" s="302"/>
      <c r="AH153" s="302"/>
      <c r="AI153" s="302"/>
      <c r="AJ153" s="302"/>
      <c r="AK153" s="302"/>
      <c r="AL153" s="286"/>
      <c r="AM153" s="286"/>
      <c r="AN153" s="286"/>
      <c r="AO153" s="286"/>
      <c r="AP153" s="286"/>
      <c r="AQ153" s="302"/>
      <c r="AR153" s="274">
        <f t="shared" si="6"/>
        <v>0</v>
      </c>
      <c r="AS153" s="282"/>
      <c r="AT153" s="279"/>
      <c r="AU153" s="310"/>
      <c r="AV153" s="302"/>
      <c r="AW153" s="302"/>
      <c r="AX153" s="302"/>
      <c r="AY153" s="302"/>
      <c r="AZ153" s="302"/>
      <c r="BA153" s="302"/>
      <c r="BB153" s="302"/>
      <c r="BC153" s="286"/>
      <c r="BD153" s="286"/>
      <c r="BE153" s="286"/>
      <c r="BF153" s="286"/>
      <c r="BG153" s="286"/>
      <c r="BH153" s="302"/>
      <c r="BI153" s="274">
        <f t="shared" si="7"/>
        <v>0</v>
      </c>
    </row>
    <row r="154" spans="3:61">
      <c r="C154" s="273"/>
      <c r="D154" s="281" t="s">
        <v>361</v>
      </c>
      <c r="E154" s="291" t="s">
        <v>397</v>
      </c>
      <c r="F154" s="294" t="s">
        <v>98</v>
      </c>
      <c r="G154" s="284" t="s">
        <v>308</v>
      </c>
      <c r="H154" s="284"/>
      <c r="I154" s="284"/>
      <c r="J154" s="284"/>
      <c r="K154" s="282"/>
      <c r="L154" s="275"/>
      <c r="M154" s="310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3"/>
      <c r="AB154" s="282"/>
      <c r="AC154" s="275"/>
      <c r="AD154" s="310"/>
      <c r="AE154" s="302"/>
      <c r="AF154" s="302"/>
      <c r="AG154" s="302"/>
      <c r="AH154" s="302"/>
      <c r="AI154" s="302"/>
      <c r="AJ154" s="302"/>
      <c r="AK154" s="302"/>
      <c r="AL154" s="286"/>
      <c r="AM154" s="286"/>
      <c r="AN154" s="286"/>
      <c r="AO154" s="286"/>
      <c r="AP154" s="286"/>
      <c r="AQ154" s="302"/>
      <c r="AR154" s="274">
        <f t="shared" si="6"/>
        <v>0</v>
      </c>
      <c r="AS154" s="282"/>
      <c r="AT154" s="279"/>
      <c r="AU154" s="310"/>
      <c r="AV154" s="302"/>
      <c r="AW154" s="302"/>
      <c r="AX154" s="302"/>
      <c r="AY154" s="302"/>
      <c r="AZ154" s="302"/>
      <c r="BA154" s="302"/>
      <c r="BB154" s="302"/>
      <c r="BC154" s="286"/>
      <c r="BD154" s="286"/>
      <c r="BE154" s="286"/>
      <c r="BF154" s="286"/>
      <c r="BG154" s="286"/>
      <c r="BH154" s="302"/>
      <c r="BI154" s="274">
        <f t="shared" si="7"/>
        <v>0</v>
      </c>
    </row>
    <row r="155" spans="3:61">
      <c r="C155" s="273"/>
      <c r="D155" s="281" t="s">
        <v>67</v>
      </c>
      <c r="E155" s="281" t="s">
        <v>398</v>
      </c>
      <c r="F155" s="281" t="s">
        <v>98</v>
      </c>
      <c r="G155" s="288" t="s">
        <v>95</v>
      </c>
      <c r="H155" s="284"/>
      <c r="I155" s="284"/>
      <c r="J155" s="284"/>
      <c r="K155" s="282"/>
      <c r="L155" s="275"/>
      <c r="M155" s="310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3"/>
      <c r="AB155" s="282"/>
      <c r="AC155" s="275"/>
      <c r="AD155" s="310"/>
      <c r="AE155" s="302"/>
      <c r="AF155" s="302"/>
      <c r="AG155" s="302"/>
      <c r="AH155" s="302"/>
      <c r="AI155" s="302"/>
      <c r="AJ155" s="302"/>
      <c r="AK155" s="302"/>
      <c r="AL155" s="286"/>
      <c r="AM155" s="286"/>
      <c r="AN155" s="286"/>
      <c r="AO155" s="286"/>
      <c r="AP155" s="286"/>
      <c r="AQ155" s="302"/>
      <c r="AR155" s="274">
        <f t="shared" si="6"/>
        <v>0</v>
      </c>
      <c r="AS155" s="282"/>
      <c r="AT155" s="279"/>
      <c r="AU155" s="310"/>
      <c r="AV155" s="302"/>
      <c r="AW155" s="302"/>
      <c r="AX155" s="302"/>
      <c r="AY155" s="302"/>
      <c r="AZ155" s="302"/>
      <c r="BA155" s="302"/>
      <c r="BB155" s="302"/>
      <c r="BC155" s="286"/>
      <c r="BD155" s="286"/>
      <c r="BE155" s="286"/>
      <c r="BF155" s="286"/>
      <c r="BG155" s="286"/>
      <c r="BH155" s="302"/>
      <c r="BI155" s="274">
        <f t="shared" si="7"/>
        <v>0</v>
      </c>
    </row>
    <row r="156" spans="3:61">
      <c r="C156" s="273"/>
      <c r="D156" s="281" t="s">
        <v>67</v>
      </c>
      <c r="E156" s="291" t="s">
        <v>399</v>
      </c>
      <c r="F156" s="294" t="s">
        <v>98</v>
      </c>
      <c r="G156" s="284" t="s">
        <v>95</v>
      </c>
      <c r="H156" s="284"/>
      <c r="I156" s="284"/>
      <c r="J156" s="284"/>
      <c r="K156" s="282"/>
      <c r="L156" s="275"/>
      <c r="M156" s="310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3"/>
      <c r="AB156" s="282"/>
      <c r="AC156" s="275"/>
      <c r="AD156" s="310"/>
      <c r="AE156" s="302"/>
      <c r="AF156" s="302"/>
      <c r="AG156" s="302"/>
      <c r="AH156" s="302"/>
      <c r="AI156" s="302"/>
      <c r="AJ156" s="302"/>
      <c r="AK156" s="302"/>
      <c r="AL156" s="286"/>
      <c r="AM156" s="286"/>
      <c r="AN156" s="286"/>
      <c r="AO156" s="286"/>
      <c r="AP156" s="286"/>
      <c r="AQ156" s="302"/>
      <c r="AR156" s="274">
        <f t="shared" si="6"/>
        <v>0</v>
      </c>
      <c r="AS156" s="282"/>
      <c r="AT156" s="279"/>
      <c r="AU156" s="310"/>
      <c r="AV156" s="302"/>
      <c r="AW156" s="302"/>
      <c r="AX156" s="302"/>
      <c r="AY156" s="302"/>
      <c r="AZ156" s="302"/>
      <c r="BA156" s="302"/>
      <c r="BB156" s="302"/>
      <c r="BC156" s="286"/>
      <c r="BD156" s="286"/>
      <c r="BE156" s="286"/>
      <c r="BF156" s="286"/>
      <c r="BG156" s="286"/>
      <c r="BH156" s="302"/>
      <c r="BI156" s="274">
        <f t="shared" si="7"/>
        <v>0</v>
      </c>
    </row>
    <row r="157" spans="3:61">
      <c r="C157" s="273"/>
      <c r="D157" s="281" t="s">
        <v>67</v>
      </c>
      <c r="E157" s="291" t="s">
        <v>400</v>
      </c>
      <c r="F157" s="294" t="s">
        <v>98</v>
      </c>
      <c r="G157" s="284" t="s">
        <v>95</v>
      </c>
      <c r="H157" s="284"/>
      <c r="I157" s="284"/>
      <c r="J157" s="284"/>
      <c r="K157" s="282"/>
      <c r="L157" s="275"/>
      <c r="M157" s="310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3"/>
      <c r="AB157" s="282"/>
      <c r="AC157" s="275"/>
      <c r="AD157" s="310"/>
      <c r="AE157" s="302"/>
      <c r="AF157" s="302"/>
      <c r="AG157" s="302"/>
      <c r="AH157" s="302"/>
      <c r="AI157" s="302"/>
      <c r="AJ157" s="302"/>
      <c r="AK157" s="302"/>
      <c r="AL157" s="286"/>
      <c r="AM157" s="286"/>
      <c r="AN157" s="286"/>
      <c r="AO157" s="286"/>
      <c r="AP157" s="286"/>
      <c r="AQ157" s="302"/>
      <c r="AR157" s="274">
        <f t="shared" si="6"/>
        <v>0</v>
      </c>
      <c r="AS157" s="282"/>
      <c r="AT157" s="279"/>
      <c r="AU157" s="310"/>
      <c r="AV157" s="302"/>
      <c r="AW157" s="302"/>
      <c r="AX157" s="302"/>
      <c r="AY157" s="302"/>
      <c r="AZ157" s="302"/>
      <c r="BA157" s="302"/>
      <c r="BB157" s="302"/>
      <c r="BC157" s="286"/>
      <c r="BD157" s="286"/>
      <c r="BE157" s="286"/>
      <c r="BF157" s="286"/>
      <c r="BG157" s="286"/>
      <c r="BH157" s="302"/>
      <c r="BI157" s="274">
        <f t="shared" si="7"/>
        <v>0</v>
      </c>
    </row>
    <row r="158" spans="3:61">
      <c r="C158" s="273"/>
      <c r="D158" s="281" t="s">
        <v>67</v>
      </c>
      <c r="E158" s="291" t="s">
        <v>401</v>
      </c>
      <c r="F158" s="294" t="s">
        <v>98</v>
      </c>
      <c r="G158" s="284" t="s">
        <v>95</v>
      </c>
      <c r="H158" s="284"/>
      <c r="I158" s="284"/>
      <c r="J158" s="284"/>
      <c r="K158" s="282"/>
      <c r="L158" s="275"/>
      <c r="M158" s="310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3"/>
      <c r="AB158" s="282"/>
      <c r="AC158" s="275"/>
      <c r="AD158" s="310"/>
      <c r="AE158" s="302"/>
      <c r="AF158" s="302"/>
      <c r="AG158" s="302"/>
      <c r="AH158" s="302"/>
      <c r="AI158" s="302"/>
      <c r="AJ158" s="302"/>
      <c r="AK158" s="302"/>
      <c r="AL158" s="286"/>
      <c r="AM158" s="286"/>
      <c r="AN158" s="286"/>
      <c r="AO158" s="286"/>
      <c r="AP158" s="286"/>
      <c r="AQ158" s="302"/>
      <c r="AR158" s="274">
        <f t="shared" si="6"/>
        <v>0</v>
      </c>
      <c r="AS158" s="282"/>
      <c r="AT158" s="279"/>
      <c r="AU158" s="310"/>
      <c r="AV158" s="302"/>
      <c r="AW158" s="302"/>
      <c r="AX158" s="302"/>
      <c r="AY158" s="302"/>
      <c r="AZ158" s="302"/>
      <c r="BA158" s="302"/>
      <c r="BB158" s="302"/>
      <c r="BC158" s="286"/>
      <c r="BD158" s="286"/>
      <c r="BE158" s="286"/>
      <c r="BF158" s="286"/>
      <c r="BG158" s="286"/>
      <c r="BH158" s="302"/>
      <c r="BI158" s="274">
        <f t="shared" si="7"/>
        <v>0</v>
      </c>
    </row>
    <row r="159" spans="3:61">
      <c r="C159" s="273"/>
      <c r="D159" s="281" t="s">
        <v>316</v>
      </c>
      <c r="E159" s="291" t="s">
        <v>402</v>
      </c>
      <c r="F159" s="294" t="s">
        <v>98</v>
      </c>
      <c r="G159" s="284" t="s">
        <v>308</v>
      </c>
      <c r="H159" s="284"/>
      <c r="I159" s="284"/>
      <c r="J159" s="284"/>
      <c r="K159" s="282"/>
      <c r="L159" s="275"/>
      <c r="M159" s="310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3"/>
      <c r="AB159" s="282"/>
      <c r="AC159" s="275"/>
      <c r="AD159" s="310"/>
      <c r="AE159" s="302"/>
      <c r="AF159" s="302"/>
      <c r="AG159" s="302"/>
      <c r="AH159" s="302"/>
      <c r="AI159" s="302"/>
      <c r="AJ159" s="302"/>
      <c r="AK159" s="302"/>
      <c r="AL159" s="286"/>
      <c r="AM159" s="286"/>
      <c r="AN159" s="286"/>
      <c r="AO159" s="286"/>
      <c r="AP159" s="286"/>
      <c r="AQ159" s="302"/>
      <c r="AR159" s="274">
        <f t="shared" si="6"/>
        <v>0</v>
      </c>
      <c r="AS159" s="282"/>
      <c r="AT159" s="279"/>
      <c r="AU159" s="310"/>
      <c r="AV159" s="302"/>
      <c r="AW159" s="302"/>
      <c r="AX159" s="302"/>
      <c r="AY159" s="302"/>
      <c r="AZ159" s="302"/>
      <c r="BA159" s="302"/>
      <c r="BB159" s="302"/>
      <c r="BC159" s="286"/>
      <c r="BD159" s="286"/>
      <c r="BE159" s="286"/>
      <c r="BF159" s="286"/>
      <c r="BG159" s="286"/>
      <c r="BH159" s="302"/>
      <c r="BI159" s="274">
        <f t="shared" si="7"/>
        <v>0</v>
      </c>
    </row>
    <row r="160" spans="3:61">
      <c r="C160" s="273"/>
      <c r="D160" s="281" t="s">
        <v>316</v>
      </c>
      <c r="E160" s="291" t="s">
        <v>403</v>
      </c>
      <c r="F160" s="294" t="s">
        <v>98</v>
      </c>
      <c r="G160" s="284" t="s">
        <v>308</v>
      </c>
      <c r="H160" s="284"/>
      <c r="I160" s="284"/>
      <c r="J160" s="284"/>
      <c r="K160" s="282"/>
      <c r="L160" s="275"/>
      <c r="M160" s="310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3"/>
      <c r="AB160" s="282"/>
      <c r="AC160" s="275"/>
      <c r="AD160" s="310"/>
      <c r="AE160" s="302"/>
      <c r="AF160" s="302"/>
      <c r="AG160" s="302"/>
      <c r="AH160" s="302"/>
      <c r="AI160" s="302"/>
      <c r="AJ160" s="302"/>
      <c r="AK160" s="302"/>
      <c r="AL160" s="286"/>
      <c r="AM160" s="286"/>
      <c r="AN160" s="286"/>
      <c r="AO160" s="286"/>
      <c r="AP160" s="286"/>
      <c r="AQ160" s="302"/>
      <c r="AR160" s="274">
        <f t="shared" si="6"/>
        <v>0</v>
      </c>
      <c r="AS160" s="282"/>
      <c r="AT160" s="279"/>
      <c r="AU160" s="310"/>
      <c r="AV160" s="302"/>
      <c r="AW160" s="302"/>
      <c r="AX160" s="302"/>
      <c r="AY160" s="302"/>
      <c r="AZ160" s="302"/>
      <c r="BA160" s="302"/>
      <c r="BB160" s="302"/>
      <c r="BC160" s="286"/>
      <c r="BD160" s="286"/>
      <c r="BE160" s="286"/>
      <c r="BF160" s="286"/>
      <c r="BG160" s="286"/>
      <c r="BH160" s="302"/>
      <c r="BI160" s="274">
        <f t="shared" si="7"/>
        <v>0</v>
      </c>
    </row>
    <row r="161" spans="2:61">
      <c r="C161" s="273"/>
      <c r="D161" s="281" t="s">
        <v>316</v>
      </c>
      <c r="E161" s="291" t="s">
        <v>404</v>
      </c>
      <c r="F161" s="294" t="s">
        <v>98</v>
      </c>
      <c r="G161" s="284" t="s">
        <v>308</v>
      </c>
      <c r="H161" s="284"/>
      <c r="I161" s="284"/>
      <c r="J161" s="284"/>
      <c r="K161" s="282"/>
      <c r="L161" s="275"/>
      <c r="M161" s="310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3"/>
      <c r="AB161" s="282"/>
      <c r="AC161" s="275"/>
      <c r="AD161" s="310"/>
      <c r="AE161" s="302"/>
      <c r="AF161" s="302"/>
      <c r="AG161" s="302"/>
      <c r="AH161" s="302"/>
      <c r="AI161" s="302"/>
      <c r="AJ161" s="302"/>
      <c r="AK161" s="302"/>
      <c r="AL161" s="286"/>
      <c r="AM161" s="286"/>
      <c r="AN161" s="286"/>
      <c r="AO161" s="286"/>
      <c r="AP161" s="286"/>
      <c r="AQ161" s="302"/>
      <c r="AR161" s="274">
        <f t="shared" si="6"/>
        <v>0</v>
      </c>
      <c r="AS161" s="282"/>
      <c r="AT161" s="279"/>
      <c r="AU161" s="310"/>
      <c r="AV161" s="302"/>
      <c r="AW161" s="302"/>
      <c r="AX161" s="302"/>
      <c r="AY161" s="302"/>
      <c r="AZ161" s="302"/>
      <c r="BA161" s="302"/>
      <c r="BB161" s="302"/>
      <c r="BC161" s="286"/>
      <c r="BD161" s="286"/>
      <c r="BE161" s="286"/>
      <c r="BF161" s="286"/>
      <c r="BG161" s="286"/>
      <c r="BH161" s="302"/>
      <c r="BI161" s="274">
        <f t="shared" si="7"/>
        <v>0</v>
      </c>
    </row>
    <row r="162" spans="2:61">
      <c r="C162" s="273"/>
      <c r="D162" s="281" t="s">
        <v>316</v>
      </c>
      <c r="E162" s="291" t="s">
        <v>405</v>
      </c>
      <c r="F162" s="294" t="s">
        <v>98</v>
      </c>
      <c r="G162" s="284" t="s">
        <v>308</v>
      </c>
      <c r="H162" s="284"/>
      <c r="I162" s="284"/>
      <c r="J162" s="284"/>
      <c r="K162" s="282"/>
      <c r="L162" s="275"/>
      <c r="M162" s="310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3"/>
      <c r="AB162" s="282"/>
      <c r="AC162" s="275"/>
      <c r="AD162" s="310"/>
      <c r="AE162" s="302"/>
      <c r="AF162" s="302"/>
      <c r="AG162" s="302"/>
      <c r="AH162" s="302"/>
      <c r="AI162" s="302"/>
      <c r="AJ162" s="302"/>
      <c r="AK162" s="302"/>
      <c r="AL162" s="286"/>
      <c r="AM162" s="286"/>
      <c r="AN162" s="286"/>
      <c r="AO162" s="286"/>
      <c r="AP162" s="286"/>
      <c r="AQ162" s="302"/>
      <c r="AR162" s="274">
        <f t="shared" si="6"/>
        <v>0</v>
      </c>
      <c r="AS162" s="282"/>
      <c r="AT162" s="279"/>
      <c r="AU162" s="310"/>
      <c r="AV162" s="302"/>
      <c r="AW162" s="302"/>
      <c r="AX162" s="302"/>
      <c r="AY162" s="302"/>
      <c r="AZ162" s="302"/>
      <c r="BA162" s="302"/>
      <c r="BB162" s="302"/>
      <c r="BC162" s="286"/>
      <c r="BD162" s="286"/>
      <c r="BE162" s="286"/>
      <c r="BF162" s="286"/>
      <c r="BG162" s="286"/>
      <c r="BH162" s="302"/>
      <c r="BI162" s="274">
        <f t="shared" si="7"/>
        <v>0</v>
      </c>
    </row>
    <row r="163" spans="2:61">
      <c r="C163" s="273"/>
      <c r="D163" s="281" t="s">
        <v>316</v>
      </c>
      <c r="E163" s="291" t="s">
        <v>406</v>
      </c>
      <c r="F163" s="294" t="s">
        <v>98</v>
      </c>
      <c r="G163" s="284" t="s">
        <v>308</v>
      </c>
      <c r="H163" s="284"/>
      <c r="I163" s="284"/>
      <c r="J163" s="284"/>
      <c r="K163" s="282"/>
      <c r="L163" s="275"/>
      <c r="M163" s="310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3"/>
      <c r="AB163" s="282"/>
      <c r="AC163" s="275"/>
      <c r="AD163" s="310"/>
      <c r="AE163" s="302"/>
      <c r="AF163" s="302"/>
      <c r="AG163" s="302"/>
      <c r="AH163" s="302"/>
      <c r="AI163" s="302"/>
      <c r="AJ163" s="302"/>
      <c r="AK163" s="302"/>
      <c r="AL163" s="286"/>
      <c r="AM163" s="286"/>
      <c r="AN163" s="286"/>
      <c r="AO163" s="286"/>
      <c r="AP163" s="286"/>
      <c r="AQ163" s="302"/>
      <c r="AR163" s="274">
        <f t="shared" si="6"/>
        <v>0</v>
      </c>
      <c r="AS163" s="282"/>
      <c r="AT163" s="279"/>
      <c r="AU163" s="310"/>
      <c r="AV163" s="302"/>
      <c r="AW163" s="302"/>
      <c r="AX163" s="302"/>
      <c r="AY163" s="302"/>
      <c r="AZ163" s="302"/>
      <c r="BA163" s="302"/>
      <c r="BB163" s="302"/>
      <c r="BC163" s="286"/>
      <c r="BD163" s="286"/>
      <c r="BE163" s="286"/>
      <c r="BF163" s="286"/>
      <c r="BG163" s="286"/>
      <c r="BH163" s="302"/>
      <c r="BI163" s="274">
        <f t="shared" si="7"/>
        <v>0</v>
      </c>
    </row>
    <row r="164" spans="2:61">
      <c r="C164" s="273"/>
      <c r="D164" s="281" t="s">
        <v>66</v>
      </c>
      <c r="E164" s="291" t="s">
        <v>407</v>
      </c>
      <c r="F164" s="294" t="s">
        <v>98</v>
      </c>
      <c r="G164" s="284" t="s">
        <v>308</v>
      </c>
      <c r="H164" s="284"/>
      <c r="I164" s="284"/>
      <c r="J164" s="284"/>
      <c r="K164" s="282"/>
      <c r="L164" s="275"/>
      <c r="M164" s="310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3"/>
      <c r="AB164" s="282"/>
      <c r="AC164" s="275"/>
      <c r="AD164" s="310"/>
      <c r="AE164" s="302"/>
      <c r="AF164" s="302"/>
      <c r="AG164" s="302"/>
      <c r="AH164" s="302"/>
      <c r="AI164" s="302"/>
      <c r="AJ164" s="302"/>
      <c r="AK164" s="302"/>
      <c r="AL164" s="286"/>
      <c r="AM164" s="286"/>
      <c r="AN164" s="286"/>
      <c r="AO164" s="286"/>
      <c r="AP164" s="286"/>
      <c r="AQ164" s="302"/>
      <c r="AR164" s="274">
        <f t="shared" si="6"/>
        <v>0</v>
      </c>
      <c r="AS164" s="282"/>
      <c r="AT164" s="279"/>
      <c r="AU164" s="310"/>
      <c r="AV164" s="302"/>
      <c r="AW164" s="302"/>
      <c r="AX164" s="302"/>
      <c r="AY164" s="302"/>
      <c r="AZ164" s="302"/>
      <c r="BA164" s="302"/>
      <c r="BB164" s="302"/>
      <c r="BC164" s="286"/>
      <c r="BD164" s="286"/>
      <c r="BE164" s="286"/>
      <c r="BF164" s="286"/>
      <c r="BG164" s="286"/>
      <c r="BH164" s="302"/>
      <c r="BI164" s="274">
        <f t="shared" si="7"/>
        <v>0</v>
      </c>
    </row>
    <row r="165" spans="2:61">
      <c r="C165" s="273"/>
      <c r="D165" s="281" t="s">
        <v>355</v>
      </c>
      <c r="E165" s="291" t="s">
        <v>408</v>
      </c>
      <c r="F165" s="294" t="s">
        <v>98</v>
      </c>
      <c r="G165" s="284" t="s">
        <v>308</v>
      </c>
      <c r="H165" s="284"/>
      <c r="I165" s="284"/>
      <c r="J165" s="284"/>
      <c r="K165" s="282"/>
      <c r="L165" s="275"/>
      <c r="M165" s="310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3"/>
      <c r="AB165" s="282"/>
      <c r="AC165" s="275"/>
      <c r="AD165" s="310"/>
      <c r="AE165" s="302"/>
      <c r="AF165" s="302"/>
      <c r="AG165" s="302"/>
      <c r="AH165" s="302"/>
      <c r="AI165" s="302"/>
      <c r="AJ165" s="302"/>
      <c r="AK165" s="302"/>
      <c r="AL165" s="286"/>
      <c r="AM165" s="286"/>
      <c r="AN165" s="286"/>
      <c r="AO165" s="286"/>
      <c r="AP165" s="286"/>
      <c r="AQ165" s="302"/>
      <c r="AR165" s="274">
        <f t="shared" si="6"/>
        <v>0</v>
      </c>
      <c r="AS165" s="282"/>
      <c r="AT165" s="279"/>
      <c r="AU165" s="310"/>
      <c r="AV165" s="302"/>
      <c r="AW165" s="302"/>
      <c r="AX165" s="302"/>
      <c r="AY165" s="302"/>
      <c r="AZ165" s="302"/>
      <c r="BA165" s="302"/>
      <c r="BB165" s="302"/>
      <c r="BC165" s="286"/>
      <c r="BD165" s="286"/>
      <c r="BE165" s="286"/>
      <c r="BF165" s="286"/>
      <c r="BG165" s="286"/>
      <c r="BH165" s="302"/>
      <c r="BI165" s="274">
        <f t="shared" si="7"/>
        <v>0</v>
      </c>
    </row>
    <row r="166" spans="2:61">
      <c r="C166" s="273"/>
      <c r="D166" s="281" t="s">
        <v>355</v>
      </c>
      <c r="E166" s="291" t="s">
        <v>409</v>
      </c>
      <c r="F166" s="294" t="s">
        <v>410</v>
      </c>
      <c r="G166" s="284" t="s">
        <v>95</v>
      </c>
      <c r="H166" s="281"/>
      <c r="I166" s="284"/>
      <c r="J166" s="284"/>
      <c r="K166" s="282"/>
      <c r="L166" s="275"/>
      <c r="M166" s="310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3"/>
      <c r="AB166" s="282"/>
      <c r="AC166" s="275"/>
      <c r="AD166" s="310"/>
      <c r="AE166" s="302"/>
      <c r="AF166" s="302"/>
      <c r="AG166" s="302"/>
      <c r="AH166" s="302"/>
      <c r="AI166" s="302"/>
      <c r="AJ166" s="302"/>
      <c r="AK166" s="302"/>
      <c r="AL166" s="286"/>
      <c r="AM166" s="286"/>
      <c r="AN166" s="286"/>
      <c r="AO166" s="286"/>
      <c r="AP166" s="286"/>
      <c r="AQ166" s="302"/>
      <c r="AR166" s="274">
        <f t="shared" si="6"/>
        <v>0</v>
      </c>
      <c r="AS166" s="282"/>
      <c r="AT166" s="279"/>
      <c r="AU166" s="310"/>
      <c r="AV166" s="302"/>
      <c r="AW166" s="302"/>
      <c r="AX166" s="302"/>
      <c r="AY166" s="302"/>
      <c r="AZ166" s="302"/>
      <c r="BA166" s="302"/>
      <c r="BB166" s="302"/>
      <c r="BC166" s="286"/>
      <c r="BD166" s="286"/>
      <c r="BE166" s="286"/>
      <c r="BF166" s="286"/>
      <c r="BG166" s="286"/>
      <c r="BH166" s="302"/>
      <c r="BI166" s="274">
        <f t="shared" si="7"/>
        <v>0</v>
      </c>
    </row>
    <row r="167" spans="2:61">
      <c r="C167" s="273"/>
      <c r="D167" s="281" t="s">
        <v>355</v>
      </c>
      <c r="E167" s="291" t="s">
        <v>411</v>
      </c>
      <c r="F167" s="294" t="s">
        <v>410</v>
      </c>
      <c r="G167" s="284" t="s">
        <v>95</v>
      </c>
      <c r="H167" s="281"/>
      <c r="I167" s="284"/>
      <c r="J167" s="284"/>
      <c r="K167" s="282"/>
      <c r="L167" s="275"/>
      <c r="M167" s="310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3"/>
      <c r="AB167" s="282"/>
      <c r="AC167" s="275"/>
      <c r="AD167" s="310"/>
      <c r="AE167" s="302"/>
      <c r="AF167" s="302"/>
      <c r="AG167" s="302"/>
      <c r="AH167" s="302"/>
      <c r="AI167" s="302"/>
      <c r="AJ167" s="302"/>
      <c r="AK167" s="302"/>
      <c r="AL167" s="286"/>
      <c r="AM167" s="286"/>
      <c r="AN167" s="286"/>
      <c r="AO167" s="286"/>
      <c r="AP167" s="286"/>
      <c r="AQ167" s="302"/>
      <c r="AR167" s="274">
        <f t="shared" si="6"/>
        <v>0</v>
      </c>
      <c r="AS167" s="282"/>
      <c r="AT167" s="279"/>
      <c r="AU167" s="310"/>
      <c r="AV167" s="302"/>
      <c r="AW167" s="302"/>
      <c r="AX167" s="302"/>
      <c r="AY167" s="302"/>
      <c r="AZ167" s="302"/>
      <c r="BA167" s="302"/>
      <c r="BB167" s="302"/>
      <c r="BC167" s="286"/>
      <c r="BD167" s="286"/>
      <c r="BE167" s="286"/>
      <c r="BF167" s="286"/>
      <c r="BG167" s="286"/>
      <c r="BH167" s="302"/>
      <c r="BI167" s="274">
        <f t="shared" si="7"/>
        <v>0</v>
      </c>
    </row>
    <row r="168" spans="2:61">
      <c r="C168" s="281"/>
      <c r="D168" s="304" t="s">
        <v>412</v>
      </c>
      <c r="E168" s="281"/>
      <c r="F168" s="305" t="s">
        <v>413</v>
      </c>
      <c r="G168" s="295" t="s">
        <v>5</v>
      </c>
      <c r="H168" s="281"/>
      <c r="I168" s="281"/>
      <c r="J168" s="270"/>
      <c r="K168" s="270"/>
      <c r="L168" s="275"/>
      <c r="M168" s="310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3"/>
      <c r="AB168" s="270"/>
      <c r="AC168" s="275"/>
      <c r="AD168" s="310"/>
      <c r="AE168" s="302"/>
      <c r="AF168" s="302"/>
      <c r="AG168" s="302"/>
      <c r="AH168" s="302"/>
      <c r="AI168" s="302"/>
      <c r="AJ168" s="302"/>
      <c r="AK168" s="302"/>
      <c r="AL168" s="298"/>
      <c r="AM168" s="297"/>
      <c r="AN168" s="297"/>
      <c r="AO168" s="297"/>
      <c r="AP168" s="297"/>
      <c r="AQ168" s="302"/>
      <c r="AR168" s="274">
        <f t="shared" si="6"/>
        <v>0</v>
      </c>
      <c r="AS168" s="270"/>
      <c r="AT168" s="279"/>
      <c r="AU168" s="310"/>
      <c r="AV168" s="302"/>
      <c r="AW168" s="302"/>
      <c r="AX168" s="302"/>
      <c r="AY168" s="302"/>
      <c r="AZ168" s="302"/>
      <c r="BA168" s="302"/>
      <c r="BB168" s="302"/>
      <c r="BC168" s="298"/>
      <c r="BD168" s="297"/>
      <c r="BE168" s="297"/>
      <c r="BF168" s="297"/>
      <c r="BG168" s="297"/>
      <c r="BH168" s="302"/>
      <c r="BI168" s="274">
        <f t="shared" si="7"/>
        <v>0</v>
      </c>
    </row>
    <row r="169" spans="2:61">
      <c r="B169" s="270"/>
      <c r="C169" s="281"/>
      <c r="D169" s="304" t="s">
        <v>414</v>
      </c>
      <c r="E169" s="281"/>
      <c r="F169" s="305" t="s">
        <v>413</v>
      </c>
      <c r="G169" s="295" t="s">
        <v>5</v>
      </c>
      <c r="H169" s="281"/>
      <c r="I169" s="281"/>
      <c r="J169" s="270"/>
      <c r="K169" s="270"/>
      <c r="L169" s="275"/>
      <c r="M169" s="310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3"/>
      <c r="AB169" s="270"/>
      <c r="AC169" s="275"/>
      <c r="AD169" s="310"/>
      <c r="AE169" s="302"/>
      <c r="AF169" s="302"/>
      <c r="AG169" s="302"/>
      <c r="AH169" s="302"/>
      <c r="AI169" s="302"/>
      <c r="AJ169" s="302"/>
      <c r="AK169" s="302"/>
      <c r="AL169" s="298"/>
      <c r="AM169" s="297"/>
      <c r="AN169" s="297"/>
      <c r="AO169" s="297"/>
      <c r="AP169" s="297"/>
      <c r="AQ169" s="302"/>
      <c r="AR169" s="274">
        <f t="shared" si="6"/>
        <v>0</v>
      </c>
      <c r="AS169" s="270"/>
      <c r="AT169" s="279"/>
      <c r="AU169" s="310"/>
      <c r="AV169" s="302"/>
      <c r="AW169" s="302"/>
      <c r="AX169" s="302"/>
      <c r="AY169" s="302"/>
      <c r="AZ169" s="302"/>
      <c r="BA169" s="302"/>
      <c r="BB169" s="302"/>
      <c r="BC169" s="298"/>
      <c r="BD169" s="297"/>
      <c r="BE169" s="297"/>
      <c r="BF169" s="297"/>
      <c r="BG169" s="297"/>
      <c r="BH169" s="302"/>
      <c r="BI169" s="274">
        <f t="shared" si="7"/>
        <v>0</v>
      </c>
    </row>
    <row r="170" spans="2:61">
      <c r="B170" s="273"/>
      <c r="C170" s="273"/>
      <c r="D170" s="304" t="s">
        <v>415</v>
      </c>
      <c r="E170" s="281"/>
      <c r="F170" s="294" t="s">
        <v>410</v>
      </c>
      <c r="G170" s="284" t="s">
        <v>308</v>
      </c>
      <c r="H170" s="284"/>
      <c r="I170" s="284"/>
      <c r="J170" s="284"/>
      <c r="K170" s="282"/>
      <c r="L170" s="275"/>
      <c r="M170" s="309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7"/>
      <c r="AB170" s="282"/>
      <c r="AC170" s="275"/>
      <c r="AD170" s="309"/>
      <c r="AE170" s="306"/>
      <c r="AF170" s="306"/>
      <c r="AG170" s="306"/>
      <c r="AH170" s="306"/>
      <c r="AI170" s="306"/>
      <c r="AJ170" s="306"/>
      <c r="AK170" s="306"/>
      <c r="AL170" s="286"/>
      <c r="AM170" s="286"/>
      <c r="AN170" s="286"/>
      <c r="AO170" s="286"/>
      <c r="AP170" s="286"/>
      <c r="AQ170" s="308"/>
      <c r="AR170" s="274">
        <f>SUM(AI170:AP170)</f>
        <v>0</v>
      </c>
      <c r="AS170" s="282"/>
      <c r="AT170" s="279"/>
      <c r="AU170" s="309"/>
      <c r="AV170" s="306"/>
      <c r="AW170" s="306"/>
      <c r="AX170" s="306"/>
      <c r="AY170" s="306"/>
      <c r="AZ170" s="306"/>
      <c r="BA170" s="306"/>
      <c r="BB170" s="306"/>
      <c r="BC170" s="286"/>
      <c r="BD170" s="286"/>
      <c r="BE170" s="286"/>
      <c r="BF170" s="286"/>
      <c r="BG170" s="286"/>
      <c r="BH170" s="308"/>
      <c r="BI170" s="274">
        <f>SUM(AZ170:BG170)</f>
        <v>0</v>
      </c>
    </row>
    <row r="171" spans="2:61">
      <c r="E171" s="281"/>
      <c r="F171" s="291"/>
      <c r="G171" s="294"/>
      <c r="H171" s="284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</row>
    <row r="172" spans="2:61"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</row>
    <row r="173" spans="2:61"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</row>
    <row r="174" spans="2:61"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</row>
    <row r="175" spans="2:61"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</row>
    <row r="176" spans="2:61"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</row>
    <row r="177" spans="13:44"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</row>
    <row r="178" spans="13:44"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3:44"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3:44"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3:44"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3:44"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3:44"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3:44"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3:44"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3:44"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3:44"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3:44"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3:44"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3:44"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3:44"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</row>
    <row r="192" spans="13:44"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</row>
    <row r="193" spans="13:27"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</row>
    <row r="194" spans="13:27"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</row>
    <row r="195" spans="13:27"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</row>
    <row r="196" spans="13:27"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</row>
    <row r="197" spans="13:27"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</row>
    <row r="198" spans="13:27"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</row>
    <row r="199" spans="13:27"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</row>
    <row r="200" spans="13:27"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</row>
    <row r="201" spans="13:27"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</row>
    <row r="202" spans="13:27"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3:27"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3:27"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3:27"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3:27"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3:27"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3:27"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3:27"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3:27"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3:27"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3:27"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3:27"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3:27"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3:27"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3:27"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3:27"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3:27"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3:27"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3:27"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3:27"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3:27"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3:27"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3:27"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3:27"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3:27"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3:27"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3:27"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3:27"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3:27"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3:27"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3:27"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3:27"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3:27"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3:27"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3:27"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3:27"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3:27"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3:27"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3:27"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3:27"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3:27"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3:27"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  <row r="244" spans="13:27"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</row>
    <row r="245" spans="13:27"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3:27"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</row>
    <row r="247" spans="13:27"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</row>
    <row r="248" spans="13:27"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</row>
    <row r="249" spans="13:27"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</row>
    <row r="250" spans="13:27"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</row>
    <row r="251" spans="13:27"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</row>
    <row r="252" spans="13:27"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</row>
    <row r="253" spans="13:27"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</row>
    <row r="254" spans="13:27"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</row>
    <row r="255" spans="13:27"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3:27"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</row>
    <row r="257" spans="13:27"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</row>
    <row r="258" spans="13:27"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</row>
    <row r="259" spans="13:27"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</row>
    <row r="260" spans="13:27"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</row>
    <row r="261" spans="13:27"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</row>
    <row r="262" spans="13:27"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</row>
    <row r="263" spans="13:27"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</row>
    <row r="264" spans="13:27"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</row>
    <row r="265" spans="13:27"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</row>
    <row r="266" spans="13:27"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</row>
    <row r="267" spans="13:27"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</row>
    <row r="268" spans="13:27"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</row>
    <row r="269" spans="13:27"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</row>
    <row r="270" spans="13:27"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</row>
    <row r="271" spans="13:27"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</row>
    <row r="272" spans="13:27"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</row>
    <row r="273" spans="13:27"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</row>
    <row r="274" spans="13:27"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</row>
    <row r="275" spans="13:27"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</row>
    <row r="276" spans="13:27"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</row>
    <row r="277" spans="13:27"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</row>
    <row r="278" spans="13:27"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</row>
    <row r="279" spans="13:27"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</row>
    <row r="280" spans="13:27"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</row>
    <row r="281" spans="13:27"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</row>
    <row r="282" spans="13:27"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</row>
    <row r="283" spans="13:27"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</row>
    <row r="284" spans="13:27"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</row>
    <row r="285" spans="13:27"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</row>
    <row r="286" spans="13:27"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</row>
    <row r="287" spans="13:27"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</row>
    <row r="288" spans="13:27"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</row>
    <row r="289" spans="13:27"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</row>
    <row r="290" spans="13:27"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</row>
    <row r="291" spans="13:27"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</row>
    <row r="292" spans="13:27"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</row>
    <row r="293" spans="13:27"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3:27"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</row>
    <row r="295" spans="13:27"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</row>
    <row r="296" spans="13:27"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</row>
    <row r="297" spans="13:27"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</row>
    <row r="298" spans="13:27"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</row>
    <row r="299" spans="13:27"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3:27"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</row>
    <row r="301" spans="13:27"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</row>
    <row r="302" spans="13:27"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</row>
    <row r="303" spans="13:27"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</row>
    <row r="304" spans="13:27"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</row>
    <row r="305" spans="13:27"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</row>
    <row r="306" spans="13:27"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3:27"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</row>
    <row r="308" spans="13:27"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</row>
    <row r="309" spans="13:27"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</row>
    <row r="310" spans="13:27"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</row>
    <row r="311" spans="13:27"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</row>
    <row r="312" spans="13:27"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</row>
    <row r="313" spans="13:27"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3:27"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3:27"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</row>
    <row r="316" spans="13:27"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</row>
    <row r="317" spans="13:27"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</row>
    <row r="318" spans="13:27"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</row>
    <row r="319" spans="13:27"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</row>
    <row r="320" spans="13:27"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</row>
    <row r="321" spans="13:27"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</row>
    <row r="322" spans="13:27"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</row>
    <row r="323" spans="13:27"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</row>
    <row r="324" spans="13:27"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</row>
    <row r="325" spans="13:27"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</row>
    <row r="326" spans="13:27"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</row>
    <row r="327" spans="13:27"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</row>
    <row r="328" spans="13:27"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</row>
    <row r="329" spans="13:27"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</row>
    <row r="330" spans="13:27"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</row>
    <row r="331" spans="13:27"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</row>
    <row r="332" spans="13:27"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</row>
    <row r="333" spans="13:27"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</row>
    <row r="334" spans="13:27"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</row>
    <row r="335" spans="13:27"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</row>
    <row r="336" spans="13:27"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</row>
    <row r="337" spans="13:27"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3:27"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3:27"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3:27"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3:27"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3:27"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3:27"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</row>
    <row r="344" spans="13:27"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</row>
    <row r="345" spans="13:27"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</row>
    <row r="346" spans="13:27"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</row>
    <row r="347" spans="13:27"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</row>
    <row r="348" spans="13:27"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3:27"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3:27"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</row>
    <row r="351" spans="13:27"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</row>
    <row r="352" spans="13:27"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</row>
    <row r="353" spans="13:27"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3:27"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</row>
    <row r="355" spans="13:27"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3:27"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</row>
    <row r="357" spans="13:27"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3:27"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</row>
    <row r="359" spans="13:27"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3:27"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</row>
    <row r="361" spans="13:27"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</row>
    <row r="362" spans="13:27"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</row>
    <row r="363" spans="13:27"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</row>
    <row r="364" spans="13:27"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3:27"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</row>
    <row r="366" spans="13:27"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</row>
    <row r="367" spans="13:27"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</row>
    <row r="368" spans="13:27"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</row>
    <row r="369" spans="13:27"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3:27"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</row>
    <row r="371" spans="13:27"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</row>
    <row r="372" spans="13:27"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</row>
    <row r="373" spans="13:27"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</row>
    <row r="374" spans="13:27"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</row>
    <row r="375" spans="13:27"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</row>
    <row r="376" spans="13:27"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</row>
    <row r="377" spans="13:27"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85" zoomScaleNormal="85" workbookViewId="0">
      <selection activeCell="E12" sqref="E12"/>
    </sheetView>
  </sheetViews>
  <sheetFormatPr defaultColWidth="0" defaultRowHeight="15"/>
  <cols>
    <col min="1" max="1" width="2.28515625" style="35" customWidth="1"/>
    <col min="2" max="3" width="18.5703125" style="35" customWidth="1"/>
    <col min="4" max="4" width="86" style="35" customWidth="1"/>
    <col min="5" max="5" width="9.140625" style="35" customWidth="1"/>
    <col min="6" max="44" width="0" style="35" hidden="1" customWidth="1"/>
    <col min="45" max="16384" width="9.140625" style="35" hidden="1"/>
  </cols>
  <sheetData>
    <row r="1" spans="1:37" s="209" customFormat="1" ht="12.75">
      <c r="A1" s="31" t="str">
        <f ca="1">MID(CELL("filename",A1),FIND("]",CELL("filename",A1))+1,256)</f>
        <v>Changes Log</v>
      </c>
      <c r="I1" s="214"/>
      <c r="J1" s="214"/>
      <c r="K1" s="214"/>
      <c r="L1" s="214"/>
      <c r="AG1" s="214"/>
    </row>
    <row r="2" spans="1:37" s="209" customFormat="1" ht="12.75">
      <c r="A2" s="32"/>
    </row>
    <row r="3" spans="1:37" s="209" customFormat="1" ht="12.75">
      <c r="A3" s="32" t="s">
        <v>250</v>
      </c>
    </row>
    <row r="4" spans="1:37" s="209" customFormat="1" ht="12.75">
      <c r="D4" s="213"/>
      <c r="AD4" s="213"/>
    </row>
    <row r="5" spans="1:37" s="209" customFormat="1" ht="12.75">
      <c r="D5" s="212"/>
      <c r="AD5" s="210"/>
      <c r="AE5" s="210"/>
      <c r="AF5" s="210"/>
      <c r="AG5" s="210"/>
      <c r="AH5" s="210"/>
      <c r="AI5" s="210"/>
      <c r="AJ5" s="210"/>
      <c r="AK5" s="210"/>
    </row>
    <row r="7" spans="1:37" ht="26.25">
      <c r="B7" s="218" t="s">
        <v>249</v>
      </c>
      <c r="C7" s="261" t="s">
        <v>301</v>
      </c>
      <c r="D7" s="217" t="s">
        <v>289</v>
      </c>
    </row>
    <row r="8" spans="1:37">
      <c r="B8" s="216">
        <v>42423</v>
      </c>
      <c r="C8" s="262" t="s">
        <v>433</v>
      </c>
      <c r="D8" s="285" t="s">
        <v>434</v>
      </c>
    </row>
    <row r="9" spans="1:37" ht="26.25">
      <c r="B9" s="216">
        <v>42423</v>
      </c>
      <c r="C9" s="325" t="s">
        <v>433</v>
      </c>
      <c r="D9" s="326" t="s">
        <v>435</v>
      </c>
    </row>
    <row r="10" spans="1:37">
      <c r="B10" s="216">
        <v>42423</v>
      </c>
      <c r="C10" s="327" t="s">
        <v>433</v>
      </c>
      <c r="D10" s="328" t="s">
        <v>436</v>
      </c>
    </row>
    <row r="11" spans="1:37" ht="26.25">
      <c r="B11" s="216">
        <v>42461</v>
      </c>
      <c r="C11" s="262" t="s">
        <v>433</v>
      </c>
      <c r="D11" s="326" t="s">
        <v>437</v>
      </c>
    </row>
    <row r="12" spans="1:37">
      <c r="B12" s="215"/>
      <c r="C12" s="262"/>
      <c r="D12" s="215"/>
    </row>
    <row r="13" spans="1:37">
      <c r="B13" s="215"/>
      <c r="C13" s="262"/>
      <c r="D13" s="215"/>
    </row>
    <row r="14" spans="1:37">
      <c r="B14" s="215"/>
      <c r="C14" s="262"/>
      <c r="D14" s="215"/>
    </row>
    <row r="15" spans="1:37">
      <c r="B15" s="215"/>
      <c r="C15" s="262"/>
      <c r="D15" s="215"/>
    </row>
    <row r="16" spans="1:37">
      <c r="B16" s="215"/>
      <c r="C16" s="262"/>
      <c r="D16" s="215"/>
    </row>
    <row r="17" spans="2:4">
      <c r="B17" s="215"/>
      <c r="C17" s="262"/>
      <c r="D17" s="215"/>
    </row>
    <row r="18" spans="2:4">
      <c r="B18" s="215"/>
      <c r="C18" s="262"/>
      <c r="D18" s="215"/>
    </row>
    <row r="19" spans="2:4">
      <c r="B19" s="215"/>
      <c r="C19" s="262"/>
      <c r="D19" s="215"/>
    </row>
    <row r="20" spans="2:4">
      <c r="B20" s="215"/>
      <c r="C20" s="262"/>
      <c r="D20" s="215"/>
    </row>
    <row r="21" spans="2:4">
      <c r="B21" s="215"/>
      <c r="C21" s="262"/>
      <c r="D21" s="215"/>
    </row>
    <row r="22" spans="2:4">
      <c r="B22" s="215"/>
      <c r="C22" s="262"/>
      <c r="D22" s="215"/>
    </row>
    <row r="23" spans="2:4">
      <c r="B23" s="215"/>
      <c r="C23" s="262"/>
      <c r="D23" s="215"/>
    </row>
    <row r="24" spans="2:4">
      <c r="B24" s="215"/>
      <c r="C24" s="262"/>
      <c r="D24" s="215"/>
    </row>
    <row r="25" spans="2:4">
      <c r="B25" s="215"/>
      <c r="C25" s="262"/>
      <c r="D25" s="215"/>
    </row>
    <row r="26" spans="2:4">
      <c r="B26" s="215"/>
      <c r="C26" s="262"/>
      <c r="D26" s="215"/>
    </row>
    <row r="27" spans="2:4">
      <c r="B27" s="215"/>
      <c r="C27" s="262"/>
      <c r="D27" s="215"/>
    </row>
    <row r="28" spans="2:4">
      <c r="B28" s="215"/>
      <c r="C28" s="262"/>
      <c r="D28" s="215"/>
    </row>
    <row r="29" spans="2:4">
      <c r="B29" s="215"/>
      <c r="C29" s="262"/>
      <c r="D29" s="215"/>
    </row>
    <row r="30" spans="2:4">
      <c r="B30" s="215"/>
      <c r="C30" s="262"/>
      <c r="D30" s="215"/>
    </row>
    <row r="31" spans="2:4">
      <c r="B31" s="215"/>
      <c r="C31" s="262"/>
      <c r="D31" s="215"/>
    </row>
    <row r="32" spans="2:4">
      <c r="B32" s="215"/>
      <c r="C32" s="262"/>
      <c r="D32" s="215"/>
    </row>
    <row r="33" spans="2:4">
      <c r="B33" s="215"/>
      <c r="C33" s="262"/>
      <c r="D33" s="215"/>
    </row>
    <row r="34" spans="2:4">
      <c r="B34" s="215"/>
      <c r="C34" s="262"/>
      <c r="D34" s="215"/>
    </row>
    <row r="35" spans="2:4">
      <c r="B35" s="215"/>
      <c r="C35" s="262"/>
      <c r="D35" s="215"/>
    </row>
    <row r="36" spans="2:4">
      <c r="B36" s="215"/>
      <c r="C36" s="262"/>
      <c r="D36" s="215"/>
    </row>
    <row r="37" spans="2:4">
      <c r="B37" s="215"/>
      <c r="C37" s="262"/>
      <c r="D37" s="215"/>
    </row>
    <row r="38" spans="2:4">
      <c r="B38" s="215"/>
      <c r="C38" s="262"/>
      <c r="D38" s="215"/>
    </row>
    <row r="39" spans="2:4">
      <c r="B39" s="215"/>
      <c r="C39" s="262"/>
      <c r="D39" s="215"/>
    </row>
    <row r="40" spans="2:4">
      <c r="B40" s="215"/>
      <c r="C40" s="262"/>
      <c r="D40" s="215"/>
    </row>
    <row r="41" spans="2:4">
      <c r="B41" s="215"/>
      <c r="C41" s="262"/>
      <c r="D41" s="215"/>
    </row>
    <row r="42" spans="2:4">
      <c r="B42" s="215"/>
      <c r="C42" s="262"/>
      <c r="D42" s="215"/>
    </row>
    <row r="43" spans="2:4">
      <c r="B43" s="215"/>
      <c r="C43" s="262"/>
      <c r="D43" s="215"/>
    </row>
    <row r="44" spans="2:4">
      <c r="B44" s="215"/>
      <c r="C44" s="262"/>
      <c r="D44" s="215"/>
    </row>
    <row r="45" spans="2:4">
      <c r="B45" s="215"/>
      <c r="C45" s="262"/>
      <c r="D45" s="215"/>
    </row>
    <row r="46" spans="2:4">
      <c r="B46" s="215"/>
      <c r="C46" s="262"/>
      <c r="D46" s="215"/>
    </row>
    <row r="47" spans="2:4">
      <c r="B47" s="215"/>
      <c r="C47" s="262"/>
      <c r="D47" s="215"/>
    </row>
    <row r="48" spans="2:4">
      <c r="B48" s="215"/>
      <c r="C48" s="262"/>
      <c r="D48" s="215"/>
    </row>
    <row r="49" spans="2:4">
      <c r="B49" s="215"/>
      <c r="C49" s="262"/>
      <c r="D49" s="215"/>
    </row>
    <row r="50" spans="2:4">
      <c r="B50" s="215"/>
      <c r="C50" s="262"/>
      <c r="D50" s="215"/>
    </row>
    <row r="51" spans="2:4">
      <c r="B51" s="215"/>
      <c r="C51" s="262"/>
      <c r="D51" s="215"/>
    </row>
    <row r="52" spans="2:4">
      <c r="B52" s="215"/>
      <c r="C52" s="262"/>
      <c r="D52" s="215"/>
    </row>
    <row r="53" spans="2:4">
      <c r="B53" s="215"/>
      <c r="C53" s="262"/>
      <c r="D53" s="215"/>
    </row>
    <row r="54" spans="2:4">
      <c r="B54" s="215"/>
      <c r="C54" s="262"/>
      <c r="D54" s="215"/>
    </row>
    <row r="55" spans="2:4">
      <c r="B55" s="215"/>
      <c r="C55" s="262"/>
      <c r="D55" s="215"/>
    </row>
    <row r="56" spans="2:4">
      <c r="B56" s="215"/>
      <c r="C56" s="262"/>
      <c r="D56" s="215"/>
    </row>
    <row r="57" spans="2:4">
      <c r="B57" s="215"/>
      <c r="C57" s="262"/>
      <c r="D57" s="215"/>
    </row>
    <row r="58" spans="2:4">
      <c r="B58" s="215"/>
      <c r="C58" s="262"/>
      <c r="D58" s="215"/>
    </row>
    <row r="59" spans="2:4">
      <c r="B59" s="215"/>
      <c r="C59" s="262"/>
      <c r="D59" s="215"/>
    </row>
    <row r="60" spans="2:4">
      <c r="B60" s="215"/>
      <c r="C60" s="262"/>
      <c r="D60" s="215"/>
    </row>
    <row r="61" spans="2:4">
      <c r="B61" s="215"/>
      <c r="C61" s="262"/>
      <c r="D61" s="215"/>
    </row>
    <row r="62" spans="2:4">
      <c r="B62" s="215"/>
      <c r="C62" s="262"/>
      <c r="D62" s="215"/>
    </row>
    <row r="63" spans="2:4">
      <c r="B63" s="215"/>
      <c r="C63" s="262"/>
      <c r="D63" s="215"/>
    </row>
    <row r="64" spans="2:4">
      <c r="B64" s="215"/>
      <c r="C64" s="262"/>
      <c r="D64" s="215"/>
    </row>
    <row r="65" spans="2:4">
      <c r="B65" s="215"/>
      <c r="C65" s="262"/>
      <c r="D65" s="215"/>
    </row>
    <row r="66" spans="2:4">
      <c r="B66" s="215"/>
      <c r="C66" s="262"/>
      <c r="D66" s="215"/>
    </row>
    <row r="67" spans="2:4">
      <c r="B67" s="215"/>
      <c r="C67" s="262"/>
      <c r="D67" s="215"/>
    </row>
    <row r="68" spans="2:4">
      <c r="B68" s="215"/>
      <c r="C68" s="262"/>
      <c r="D68" s="215"/>
    </row>
    <row r="69" spans="2:4">
      <c r="B69" s="215"/>
      <c r="C69" s="262"/>
      <c r="D69" s="215"/>
    </row>
    <row r="70" spans="2:4">
      <c r="B70" s="215"/>
      <c r="C70" s="262"/>
      <c r="D70" s="215"/>
    </row>
    <row r="71" spans="2:4">
      <c r="B71" s="215"/>
      <c r="C71" s="262"/>
      <c r="D71" s="215"/>
    </row>
    <row r="72" spans="2:4">
      <c r="B72" s="215"/>
      <c r="C72" s="262"/>
      <c r="D72" s="215"/>
    </row>
    <row r="73" spans="2:4">
      <c r="B73" s="215"/>
      <c r="C73" s="262"/>
      <c r="D73" s="215"/>
    </row>
    <row r="74" spans="2:4">
      <c r="B74" s="215"/>
      <c r="C74" s="262"/>
      <c r="D74" s="215"/>
    </row>
    <row r="75" spans="2:4">
      <c r="B75" s="215"/>
      <c r="C75" s="262"/>
      <c r="D75" s="215"/>
    </row>
    <row r="76" spans="2:4">
      <c r="B76" s="215"/>
      <c r="C76" s="262"/>
      <c r="D76" s="215"/>
    </row>
    <row r="77" spans="2:4">
      <c r="B77" s="215"/>
      <c r="C77" s="262"/>
      <c r="D77" s="215"/>
    </row>
    <row r="78" spans="2:4">
      <c r="B78" s="215"/>
      <c r="C78" s="262"/>
      <c r="D78" s="215"/>
    </row>
    <row r="79" spans="2:4">
      <c r="B79" s="215"/>
      <c r="C79" s="262"/>
      <c r="D79" s="215"/>
    </row>
    <row r="80" spans="2:4">
      <c r="B80" s="215"/>
      <c r="C80" s="262"/>
      <c r="D80" s="215"/>
    </row>
    <row r="81" spans="2:4">
      <c r="B81" s="215"/>
      <c r="C81" s="262"/>
      <c r="D81" s="215"/>
    </row>
    <row r="82" spans="2:4">
      <c r="B82" s="215"/>
      <c r="C82" s="262"/>
      <c r="D82" s="215"/>
    </row>
    <row r="83" spans="2:4">
      <c r="B83" s="215"/>
      <c r="C83" s="262"/>
      <c r="D83" s="215"/>
    </row>
    <row r="84" spans="2:4">
      <c r="B84" s="215"/>
      <c r="C84" s="262"/>
      <c r="D84" s="215"/>
    </row>
    <row r="85" spans="2:4">
      <c r="B85" s="215"/>
      <c r="C85" s="262"/>
      <c r="D85" s="215"/>
    </row>
    <row r="86" spans="2:4">
      <c r="B86" s="215"/>
      <c r="C86" s="262"/>
      <c r="D86" s="215"/>
    </row>
    <row r="87" spans="2:4">
      <c r="B87" s="215"/>
      <c r="C87" s="262"/>
      <c r="D87" s="215"/>
    </row>
    <row r="88" spans="2:4">
      <c r="B88" s="215"/>
      <c r="C88" s="262"/>
      <c r="D88" s="215"/>
    </row>
    <row r="89" spans="2:4">
      <c r="B89" s="215"/>
      <c r="C89" s="262"/>
      <c r="D89" s="215"/>
    </row>
    <row r="90" spans="2:4">
      <c r="B90" s="215"/>
      <c r="C90" s="262"/>
      <c r="D90" s="215"/>
    </row>
    <row r="91" spans="2:4">
      <c r="B91" s="215"/>
      <c r="C91" s="262"/>
      <c r="D91" s="215"/>
    </row>
    <row r="92" spans="2:4">
      <c r="B92" s="215"/>
      <c r="C92" s="262"/>
      <c r="D92" s="215"/>
    </row>
    <row r="93" spans="2:4">
      <c r="B93" s="215"/>
      <c r="C93" s="262"/>
      <c r="D93" s="215"/>
    </row>
    <row r="94" spans="2:4">
      <c r="B94" s="215"/>
      <c r="C94" s="262"/>
      <c r="D94" s="215"/>
    </row>
    <row r="95" spans="2:4">
      <c r="B95" s="215"/>
      <c r="C95" s="262"/>
      <c r="D95" s="215"/>
    </row>
    <row r="96" spans="2:4">
      <c r="B96" s="215"/>
      <c r="C96" s="262"/>
      <c r="D96" s="215"/>
    </row>
    <row r="97" spans="2:4">
      <c r="B97" s="215"/>
      <c r="C97" s="262"/>
      <c r="D97" s="215"/>
    </row>
    <row r="98" spans="2:4">
      <c r="B98" s="215"/>
      <c r="C98" s="262"/>
      <c r="D98" s="215"/>
    </row>
    <row r="99" spans="2:4">
      <c r="B99" s="215"/>
      <c r="C99" s="262"/>
      <c r="D99" s="215"/>
    </row>
    <row r="100" spans="2:4">
      <c r="B100" s="215"/>
      <c r="C100" s="262"/>
      <c r="D100" s="215"/>
    </row>
  </sheetData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zoomScale="85" zoomScaleNormal="85" workbookViewId="0">
      <selection activeCell="B7" sqref="B7"/>
    </sheetView>
  </sheetViews>
  <sheetFormatPr defaultColWidth="0" defaultRowHeight="15"/>
  <cols>
    <col min="1" max="1" width="2.28515625" style="35" customWidth="1"/>
    <col min="2" max="2" width="18.5703125" style="35" customWidth="1"/>
    <col min="3" max="3" width="86" style="35" customWidth="1"/>
    <col min="4" max="4" width="9.140625" style="35" customWidth="1"/>
    <col min="5" max="43" width="0" style="35" hidden="1" customWidth="1"/>
    <col min="44" max="16384" width="9.140625" style="35" hidden="1"/>
  </cols>
  <sheetData>
    <row r="1" spans="1:36" s="209" customFormat="1" ht="12.75">
      <c r="A1" s="31" t="str">
        <f ca="1">MID(CELL("filename",A1),FIND("]",CELL("filename",A1))+1,256)</f>
        <v>Data Change Log</v>
      </c>
      <c r="H1" s="214"/>
      <c r="I1" s="214"/>
      <c r="J1" s="214"/>
      <c r="K1" s="214"/>
      <c r="AF1" s="214"/>
    </row>
    <row r="2" spans="1:36" s="209" customFormat="1" ht="12.75">
      <c r="A2" s="32"/>
    </row>
    <row r="3" spans="1:36" s="209" customFormat="1" ht="12.75">
      <c r="A3" s="32" t="s">
        <v>251</v>
      </c>
    </row>
    <row r="4" spans="1:36" s="209" customFormat="1" ht="12.75">
      <c r="C4" s="213"/>
      <c r="AC4" s="213"/>
    </row>
    <row r="5" spans="1:36" s="209" customFormat="1" ht="12.75">
      <c r="C5" s="212"/>
      <c r="AC5" s="210"/>
      <c r="AD5" s="210"/>
      <c r="AE5" s="210"/>
      <c r="AF5" s="210"/>
      <c r="AG5" s="210"/>
      <c r="AH5" s="210"/>
      <c r="AI5" s="210"/>
      <c r="AJ5" s="210"/>
    </row>
    <row r="7" spans="1:36" ht="26.25">
      <c r="B7" s="218" t="s">
        <v>249</v>
      </c>
      <c r="C7" s="244" t="s">
        <v>293</v>
      </c>
    </row>
    <row r="8" spans="1:36">
      <c r="B8" s="216"/>
      <c r="C8" s="215"/>
    </row>
    <row r="9" spans="1:36">
      <c r="B9" s="215"/>
      <c r="C9" s="215"/>
    </row>
    <row r="10" spans="1:36">
      <c r="B10" s="215"/>
      <c r="C10" s="215"/>
    </row>
    <row r="11" spans="1:36">
      <c r="B11" s="215"/>
      <c r="C11" s="215"/>
    </row>
    <row r="12" spans="1:36">
      <c r="B12" s="215"/>
      <c r="C12" s="215"/>
    </row>
    <row r="13" spans="1:36">
      <c r="B13" s="215"/>
      <c r="C13" s="215"/>
    </row>
    <row r="14" spans="1:36">
      <c r="B14" s="215"/>
      <c r="C14" s="215"/>
    </row>
    <row r="15" spans="1:36">
      <c r="B15" s="215"/>
      <c r="C15" s="215"/>
    </row>
    <row r="16" spans="1:36">
      <c r="B16" s="215"/>
      <c r="C16" s="215"/>
    </row>
    <row r="17" spans="2:3">
      <c r="B17" s="215"/>
      <c r="C17" s="215"/>
    </row>
    <row r="18" spans="2:3">
      <c r="B18" s="215"/>
      <c r="C18" s="215"/>
    </row>
    <row r="19" spans="2:3">
      <c r="B19" s="215"/>
      <c r="C19" s="215"/>
    </row>
    <row r="20" spans="2:3">
      <c r="B20" s="215"/>
      <c r="C20" s="215"/>
    </row>
    <row r="21" spans="2:3">
      <c r="B21" s="215"/>
      <c r="C21" s="215"/>
    </row>
    <row r="22" spans="2:3">
      <c r="B22" s="215"/>
      <c r="C22" s="215"/>
    </row>
    <row r="23" spans="2:3">
      <c r="B23" s="215"/>
      <c r="C23" s="215"/>
    </row>
    <row r="24" spans="2:3">
      <c r="B24" s="215"/>
      <c r="C24" s="215"/>
    </row>
    <row r="25" spans="2:3">
      <c r="B25" s="215"/>
      <c r="C25" s="215"/>
    </row>
    <row r="26" spans="2:3">
      <c r="B26" s="215"/>
      <c r="C26" s="215"/>
    </row>
    <row r="27" spans="2:3">
      <c r="B27" s="215"/>
      <c r="C27" s="215"/>
    </row>
    <row r="28" spans="2:3">
      <c r="B28" s="215"/>
      <c r="C28" s="215"/>
    </row>
    <row r="29" spans="2:3">
      <c r="B29" s="215"/>
      <c r="C29" s="215"/>
    </row>
    <row r="30" spans="2:3">
      <c r="B30" s="215"/>
      <c r="C30" s="215"/>
    </row>
    <row r="31" spans="2:3">
      <c r="B31" s="215"/>
      <c r="C31" s="215"/>
    </row>
    <row r="32" spans="2:3">
      <c r="B32" s="215"/>
      <c r="C32" s="215"/>
    </row>
    <row r="33" spans="2:3">
      <c r="B33" s="215"/>
      <c r="C33" s="215"/>
    </row>
    <row r="34" spans="2:3">
      <c r="B34" s="215"/>
      <c r="C34" s="215"/>
    </row>
    <row r="35" spans="2:3">
      <c r="B35" s="215"/>
      <c r="C35" s="215"/>
    </row>
    <row r="36" spans="2:3">
      <c r="B36" s="215"/>
      <c r="C36" s="215"/>
    </row>
    <row r="37" spans="2:3">
      <c r="B37" s="215"/>
      <c r="C37" s="215"/>
    </row>
    <row r="38" spans="2:3">
      <c r="B38" s="215"/>
      <c r="C38" s="215"/>
    </row>
    <row r="39" spans="2:3">
      <c r="B39" s="215"/>
      <c r="C39" s="215"/>
    </row>
    <row r="40" spans="2:3">
      <c r="B40" s="215"/>
      <c r="C40" s="215"/>
    </row>
    <row r="41" spans="2:3">
      <c r="B41" s="215"/>
      <c r="C41" s="215"/>
    </row>
    <row r="42" spans="2:3">
      <c r="B42" s="215"/>
      <c r="C42" s="215"/>
    </row>
    <row r="43" spans="2:3">
      <c r="B43" s="215"/>
      <c r="C43" s="215"/>
    </row>
    <row r="44" spans="2:3">
      <c r="B44" s="215"/>
      <c r="C44" s="215"/>
    </row>
    <row r="45" spans="2:3">
      <c r="B45" s="215"/>
      <c r="C45" s="215"/>
    </row>
    <row r="46" spans="2:3">
      <c r="B46" s="215"/>
      <c r="C46" s="215"/>
    </row>
    <row r="47" spans="2:3">
      <c r="B47" s="215"/>
      <c r="C47" s="215"/>
    </row>
    <row r="48" spans="2:3">
      <c r="B48" s="215"/>
      <c r="C48" s="215"/>
    </row>
    <row r="49" spans="2:3">
      <c r="B49" s="215"/>
      <c r="C49" s="215"/>
    </row>
    <row r="50" spans="2:3">
      <c r="B50" s="215"/>
      <c r="C50" s="215"/>
    </row>
    <row r="51" spans="2:3">
      <c r="B51" s="215"/>
      <c r="C51" s="215"/>
    </row>
    <row r="52" spans="2:3">
      <c r="B52" s="215"/>
      <c r="C52" s="215"/>
    </row>
    <row r="53" spans="2:3">
      <c r="B53" s="215"/>
      <c r="C53" s="215"/>
    </row>
    <row r="54" spans="2:3">
      <c r="B54" s="215"/>
      <c r="C54" s="215"/>
    </row>
    <row r="55" spans="2:3">
      <c r="B55" s="215"/>
      <c r="C55" s="215"/>
    </row>
    <row r="56" spans="2:3">
      <c r="B56" s="215"/>
      <c r="C56" s="215"/>
    </row>
    <row r="57" spans="2:3">
      <c r="B57" s="215"/>
      <c r="C57" s="215"/>
    </row>
    <row r="58" spans="2:3">
      <c r="B58" s="215"/>
      <c r="C58" s="215"/>
    </row>
    <row r="59" spans="2:3">
      <c r="B59" s="215"/>
      <c r="C59" s="215"/>
    </row>
    <row r="60" spans="2:3">
      <c r="B60" s="215"/>
      <c r="C60" s="215"/>
    </row>
    <row r="61" spans="2:3">
      <c r="B61" s="215"/>
      <c r="C61" s="215"/>
    </row>
    <row r="62" spans="2:3">
      <c r="B62" s="215"/>
      <c r="C62" s="215"/>
    </row>
    <row r="63" spans="2:3">
      <c r="B63" s="215"/>
      <c r="C63" s="215"/>
    </row>
    <row r="64" spans="2:3">
      <c r="B64" s="215"/>
      <c r="C64" s="215"/>
    </row>
    <row r="65" spans="2:3">
      <c r="B65" s="215"/>
      <c r="C65" s="215"/>
    </row>
    <row r="66" spans="2:3">
      <c r="B66" s="215"/>
      <c r="C66" s="215"/>
    </row>
    <row r="67" spans="2:3">
      <c r="B67" s="215"/>
      <c r="C67" s="215"/>
    </row>
    <row r="68" spans="2:3">
      <c r="B68" s="215"/>
      <c r="C68" s="215"/>
    </row>
    <row r="69" spans="2:3">
      <c r="B69" s="215"/>
      <c r="C69" s="215"/>
    </row>
    <row r="70" spans="2:3">
      <c r="B70" s="215"/>
      <c r="C70" s="215"/>
    </row>
    <row r="71" spans="2:3">
      <c r="B71" s="215"/>
      <c r="C71" s="215"/>
    </row>
    <row r="72" spans="2:3">
      <c r="B72" s="215"/>
      <c r="C72" s="215"/>
    </row>
    <row r="73" spans="2:3">
      <c r="B73" s="215"/>
      <c r="C73" s="215"/>
    </row>
    <row r="74" spans="2:3">
      <c r="B74" s="215"/>
      <c r="C74" s="215"/>
    </row>
    <row r="75" spans="2:3">
      <c r="B75" s="215"/>
      <c r="C75" s="215"/>
    </row>
    <row r="76" spans="2:3">
      <c r="B76" s="215"/>
      <c r="C76" s="215"/>
    </row>
    <row r="77" spans="2:3">
      <c r="B77" s="215"/>
      <c r="C77" s="215"/>
    </row>
    <row r="78" spans="2:3">
      <c r="B78" s="215"/>
      <c r="C78" s="215"/>
    </row>
    <row r="79" spans="2:3">
      <c r="B79" s="215"/>
      <c r="C79" s="215"/>
    </row>
    <row r="80" spans="2:3">
      <c r="B80" s="215"/>
      <c r="C80" s="215"/>
    </row>
    <row r="81" spans="2:3">
      <c r="B81" s="215"/>
      <c r="C81" s="215"/>
    </row>
    <row r="82" spans="2:3">
      <c r="B82" s="215"/>
      <c r="C82" s="215"/>
    </row>
    <row r="83" spans="2:3">
      <c r="B83" s="215"/>
      <c r="C83" s="215"/>
    </row>
    <row r="84" spans="2:3">
      <c r="B84" s="215"/>
      <c r="C84" s="215"/>
    </row>
    <row r="85" spans="2:3">
      <c r="B85" s="215"/>
      <c r="C85" s="215"/>
    </row>
    <row r="86" spans="2:3">
      <c r="B86" s="215"/>
      <c r="C86" s="215"/>
    </row>
    <row r="87" spans="2:3">
      <c r="B87" s="215"/>
      <c r="C87" s="215"/>
    </row>
    <row r="88" spans="2:3">
      <c r="B88" s="215"/>
      <c r="C88" s="215"/>
    </row>
    <row r="89" spans="2:3">
      <c r="B89" s="215"/>
      <c r="C89" s="215"/>
    </row>
    <row r="90" spans="2:3">
      <c r="B90" s="215"/>
      <c r="C90" s="215"/>
    </row>
    <row r="91" spans="2:3">
      <c r="B91" s="215"/>
      <c r="C91" s="215"/>
    </row>
    <row r="92" spans="2:3">
      <c r="B92" s="215"/>
      <c r="C92" s="215"/>
    </row>
    <row r="93" spans="2:3">
      <c r="B93" s="215"/>
      <c r="C93" s="215"/>
    </row>
    <row r="94" spans="2:3">
      <c r="B94" s="215"/>
      <c r="C94" s="215"/>
    </row>
    <row r="95" spans="2:3">
      <c r="B95" s="215"/>
      <c r="C95" s="215"/>
    </row>
    <row r="96" spans="2:3">
      <c r="B96" s="215"/>
      <c r="C96" s="215"/>
    </row>
    <row r="97" spans="2:3">
      <c r="B97" s="215"/>
      <c r="C97" s="215"/>
    </row>
    <row r="98" spans="2:3">
      <c r="B98" s="215"/>
      <c r="C98" s="215"/>
    </row>
    <row r="99" spans="2:3">
      <c r="B99" s="215"/>
      <c r="C99" s="215"/>
    </row>
    <row r="100" spans="2:3">
      <c r="B100" s="215"/>
      <c r="C100" s="2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4"/>
  <sheetViews>
    <sheetView zoomScale="75" zoomScaleNormal="75" workbookViewId="0">
      <pane ySplit="5" topLeftCell="A11" activePane="bottomLeft" state="frozen"/>
      <selection activeCell="D1" sqref="D1"/>
      <selection pane="bottomLeft" activeCell="E55" sqref="E55"/>
    </sheetView>
  </sheetViews>
  <sheetFormatPr defaultColWidth="9.140625" defaultRowHeight="12.75"/>
  <cols>
    <col min="1" max="1" width="8" style="130" customWidth="1"/>
    <col min="2" max="3" width="1.7109375" style="130" customWidth="1"/>
    <col min="4" max="4" width="68.7109375" style="130" customWidth="1"/>
    <col min="5" max="5" width="38.28515625" style="130" customWidth="1"/>
    <col min="6" max="7" width="9.140625" style="130" customWidth="1"/>
    <col min="8" max="8" width="11.42578125" style="130" customWidth="1"/>
    <col min="9" max="9" width="8.85546875" style="130" customWidth="1"/>
    <col min="10" max="10" width="11.5703125" style="130" customWidth="1"/>
    <col min="11" max="11" width="11.28515625" style="130" customWidth="1"/>
    <col min="12" max="14" width="10.7109375" style="130" customWidth="1"/>
    <col min="15" max="15" width="10" style="130" customWidth="1"/>
    <col min="16" max="18" width="10.7109375" style="130" customWidth="1"/>
    <col min="19" max="19" width="12.85546875" style="130" customWidth="1"/>
    <col min="20" max="21" width="10.7109375" style="130" customWidth="1"/>
    <col min="22" max="22" width="13.5703125" style="130" customWidth="1"/>
    <col min="23" max="24" width="10.7109375" style="130" customWidth="1"/>
    <col min="25" max="25" width="13" style="130" customWidth="1"/>
    <col min="26" max="27" width="10.7109375" style="130" customWidth="1"/>
    <col min="28" max="28" width="7.42578125" style="130" customWidth="1"/>
    <col min="29" max="29" width="10.5703125" style="130" customWidth="1"/>
    <col min="30" max="33" width="10.7109375" style="130" customWidth="1"/>
    <col min="34" max="34" width="10" style="130" customWidth="1"/>
    <col min="35" max="43" width="10.7109375" style="130" customWidth="1"/>
    <col min="44" max="44" width="13.140625" style="130" customWidth="1"/>
    <col min="45" max="45" width="2.28515625" style="130" customWidth="1"/>
    <col min="46" max="61" width="10.7109375" style="130" customWidth="1"/>
    <col min="62" max="62" width="2.28515625" style="130" customWidth="1"/>
    <col min="63" max="16384" width="9.140625" style="130"/>
  </cols>
  <sheetData>
    <row r="1" spans="1:77" s="3" customFormat="1">
      <c r="A1" s="31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32" t="str">
        <f>'Cover Sheet'!$D$12</f>
        <v>SSES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29"/>
      <c r="G6" s="15"/>
      <c r="H6" s="15"/>
      <c r="I6" s="15"/>
      <c r="J6" s="15"/>
      <c r="K6" s="15"/>
      <c r="L6" s="10"/>
      <c r="AB6" s="7"/>
      <c r="AC6" s="10"/>
      <c r="AT6" s="10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11" customFormat="1" ht="12" customHeight="1">
      <c r="D7" s="95"/>
      <c r="E7" s="95"/>
      <c r="F7" s="95"/>
      <c r="G7" s="9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89" t="s">
        <v>277</v>
      </c>
      <c r="D8" s="95"/>
      <c r="E8" s="95"/>
      <c r="F8" s="95"/>
      <c r="G8" s="95"/>
      <c r="H8" s="29"/>
      <c r="I8" s="29"/>
      <c r="J8" s="29"/>
      <c r="K8" s="29"/>
      <c r="L8" s="1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31"/>
      <c r="D9" s="251" t="s">
        <v>278</v>
      </c>
      <c r="F9" s="143" t="s">
        <v>94</v>
      </c>
      <c r="G9" s="131" t="s">
        <v>95</v>
      </c>
      <c r="L9" s="10"/>
      <c r="M9" s="133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5"/>
      <c r="AB9" s="144"/>
      <c r="AC9" s="29"/>
      <c r="AD9" s="247">
        <v>3285.5</v>
      </c>
      <c r="AE9" s="136">
        <v>3299.7000000000003</v>
      </c>
      <c r="AF9" s="136">
        <v>3360.8</v>
      </c>
      <c r="AG9" s="136">
        <v>3360.2000000000003</v>
      </c>
      <c r="AH9" s="136">
        <v>3364.4</v>
      </c>
      <c r="AI9" s="136">
        <v>3364.3</v>
      </c>
      <c r="AJ9" s="136">
        <v>3498.4999999999995</v>
      </c>
      <c r="AK9" s="136"/>
      <c r="AL9" s="136"/>
      <c r="AM9" s="136"/>
      <c r="AN9" s="136"/>
      <c r="AO9" s="136"/>
      <c r="AP9" s="136"/>
      <c r="AQ9" s="132">
        <f t="shared" ref="AQ9:AQ23" si="0">SUM(AD9:AH9)</f>
        <v>16670.600000000002</v>
      </c>
      <c r="AR9" s="132">
        <f t="shared" ref="AR9:AR23" si="1">SUM(AI9:AP9)</f>
        <v>6862.7999999999993</v>
      </c>
    </row>
    <row r="10" spans="1:77" ht="15">
      <c r="C10" s="131"/>
      <c r="D10" s="242" t="s">
        <v>278</v>
      </c>
      <c r="F10" s="142" t="s">
        <v>96</v>
      </c>
      <c r="G10" s="131" t="s">
        <v>95</v>
      </c>
      <c r="L10" s="10"/>
      <c r="M10" s="137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44"/>
      <c r="AC10" s="29"/>
      <c r="AD10" s="247">
        <v>6122.7999999999993</v>
      </c>
      <c r="AE10" s="136">
        <v>6594</v>
      </c>
      <c r="AF10" s="136">
        <v>6131.5000000000009</v>
      </c>
      <c r="AG10" s="136">
        <v>6115.4000000000005</v>
      </c>
      <c r="AH10" s="136">
        <v>6094.9</v>
      </c>
      <c r="AI10" s="136">
        <v>6093.9</v>
      </c>
      <c r="AJ10" s="136">
        <v>6062.9999999999991</v>
      </c>
      <c r="AK10" s="136"/>
      <c r="AL10" s="136"/>
      <c r="AM10" s="136"/>
      <c r="AN10" s="136"/>
      <c r="AO10" s="136"/>
      <c r="AP10" s="136"/>
      <c r="AQ10" s="132">
        <f t="shared" si="0"/>
        <v>31058.6</v>
      </c>
      <c r="AR10" s="132">
        <f t="shared" si="1"/>
        <v>12156.899999999998</v>
      </c>
    </row>
    <row r="11" spans="1:77" ht="15">
      <c r="C11" s="131"/>
      <c r="D11" s="242" t="s">
        <v>278</v>
      </c>
      <c r="F11" s="142" t="s">
        <v>97</v>
      </c>
      <c r="G11" s="131" t="s">
        <v>95</v>
      </c>
      <c r="L11" s="10"/>
      <c r="M11" s="137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9"/>
      <c r="AB11" s="144"/>
      <c r="AC11" s="29"/>
      <c r="AD11" s="247">
        <v>1152</v>
      </c>
      <c r="AE11" s="136">
        <v>1147.7</v>
      </c>
      <c r="AF11" s="136">
        <v>1037.7</v>
      </c>
      <c r="AG11" s="136">
        <v>1037.9000000000001</v>
      </c>
      <c r="AH11" s="136">
        <v>1037.5</v>
      </c>
      <c r="AI11" s="136">
        <v>1036.0999999999999</v>
      </c>
      <c r="AJ11" s="136">
        <v>1033</v>
      </c>
      <c r="AK11" s="136"/>
      <c r="AL11" s="136"/>
      <c r="AM11" s="136"/>
      <c r="AN11" s="136"/>
      <c r="AO11" s="136"/>
      <c r="AP11" s="136"/>
      <c r="AQ11" s="132">
        <f t="shared" si="0"/>
        <v>5412.7999999999993</v>
      </c>
      <c r="AR11" s="132">
        <f t="shared" si="1"/>
        <v>2069.1</v>
      </c>
    </row>
    <row r="12" spans="1:77" ht="15">
      <c r="C12" s="131"/>
      <c r="D12" s="242" t="s">
        <v>278</v>
      </c>
      <c r="F12" s="142" t="s">
        <v>98</v>
      </c>
      <c r="G12" s="131" t="s">
        <v>95</v>
      </c>
      <c r="L12" s="10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44"/>
      <c r="AC12" s="29"/>
      <c r="AD12" s="247">
        <v>639.5</v>
      </c>
      <c r="AE12" s="136">
        <v>639.5</v>
      </c>
      <c r="AF12" s="136">
        <v>470.29999999999995</v>
      </c>
      <c r="AG12" s="136">
        <v>470.29999999999995</v>
      </c>
      <c r="AH12" s="136">
        <v>469.5</v>
      </c>
      <c r="AI12" s="136">
        <v>469.5</v>
      </c>
      <c r="AJ12" s="136">
        <v>469.5</v>
      </c>
      <c r="AK12" s="136"/>
      <c r="AL12" s="136"/>
      <c r="AM12" s="136"/>
      <c r="AN12" s="136"/>
      <c r="AO12" s="136"/>
      <c r="AP12" s="136"/>
      <c r="AQ12" s="132">
        <f t="shared" si="0"/>
        <v>2689.1</v>
      </c>
      <c r="AR12" s="132">
        <f t="shared" si="1"/>
        <v>939</v>
      </c>
    </row>
    <row r="13" spans="1:77" ht="15">
      <c r="C13" s="131"/>
      <c r="D13" s="145" t="s">
        <v>295</v>
      </c>
      <c r="F13" s="145"/>
      <c r="G13" s="131" t="s">
        <v>95</v>
      </c>
      <c r="L13" s="10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44"/>
      <c r="AC13" s="29"/>
      <c r="AD13" s="443">
        <f t="shared" ref="AD13:AP13" si="2">SUM(AD9:AD12)</f>
        <v>11199.8</v>
      </c>
      <c r="AE13" s="442">
        <f t="shared" si="2"/>
        <v>11680.900000000001</v>
      </c>
      <c r="AF13" s="442">
        <f t="shared" si="2"/>
        <v>11000.300000000001</v>
      </c>
      <c r="AG13" s="442">
        <f t="shared" si="2"/>
        <v>10983.8</v>
      </c>
      <c r="AH13" s="442">
        <f t="shared" si="2"/>
        <v>10966.3</v>
      </c>
      <c r="AI13" s="442">
        <f t="shared" si="2"/>
        <v>10963.800000000001</v>
      </c>
      <c r="AJ13" s="442">
        <f t="shared" si="2"/>
        <v>11063.999999999998</v>
      </c>
      <c r="AK13" s="146">
        <f t="shared" si="2"/>
        <v>0</v>
      </c>
      <c r="AL13" s="146">
        <f t="shared" si="2"/>
        <v>0</v>
      </c>
      <c r="AM13" s="146">
        <f t="shared" si="2"/>
        <v>0</v>
      </c>
      <c r="AN13" s="146">
        <f t="shared" si="2"/>
        <v>0</v>
      </c>
      <c r="AO13" s="146">
        <f t="shared" si="2"/>
        <v>0</v>
      </c>
      <c r="AP13" s="146">
        <f t="shared" si="2"/>
        <v>0</v>
      </c>
      <c r="AQ13" s="132">
        <f t="shared" si="0"/>
        <v>55831.100000000006</v>
      </c>
      <c r="AR13" s="132">
        <f t="shared" si="1"/>
        <v>22027.8</v>
      </c>
    </row>
    <row r="14" spans="1:77" ht="15">
      <c r="C14" s="131"/>
      <c r="D14" s="249" t="s">
        <v>281</v>
      </c>
      <c r="F14" s="143" t="s">
        <v>94</v>
      </c>
      <c r="G14" s="131" t="s">
        <v>95</v>
      </c>
      <c r="L14" s="10"/>
      <c r="M14" s="13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/>
      <c r="AB14" s="144"/>
      <c r="AC14" s="29"/>
      <c r="AD14" s="247">
        <v>0</v>
      </c>
      <c r="AE14" s="136">
        <v>0</v>
      </c>
      <c r="AF14" s="136">
        <v>0.88</v>
      </c>
      <c r="AG14" s="136">
        <v>0</v>
      </c>
      <c r="AH14" s="136">
        <v>0</v>
      </c>
      <c r="AI14" s="136">
        <v>0.1</v>
      </c>
      <c r="AJ14" s="136">
        <f>SUM(K56:K56)</f>
        <v>2.7E-2</v>
      </c>
      <c r="AK14" s="136"/>
      <c r="AL14" s="136"/>
      <c r="AM14" s="136"/>
      <c r="AN14" s="136"/>
      <c r="AO14" s="136"/>
      <c r="AP14" s="136"/>
      <c r="AQ14" s="132">
        <f t="shared" si="0"/>
        <v>0.88</v>
      </c>
      <c r="AR14" s="132">
        <f t="shared" si="1"/>
        <v>0.127</v>
      </c>
    </row>
    <row r="15" spans="1:77" ht="15">
      <c r="C15" s="131"/>
      <c r="D15" s="249" t="s">
        <v>281</v>
      </c>
      <c r="F15" s="142" t="s">
        <v>96</v>
      </c>
      <c r="G15" s="131" t="s">
        <v>95</v>
      </c>
      <c r="L15" s="10"/>
      <c r="M15" s="137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9"/>
      <c r="AB15" s="144"/>
      <c r="AC15" s="29"/>
      <c r="AD15" s="247">
        <v>0</v>
      </c>
      <c r="AE15" s="136">
        <v>0</v>
      </c>
      <c r="AF15" s="136">
        <v>2.1800000000000002</v>
      </c>
      <c r="AG15" s="136">
        <v>7.3199999999999994</v>
      </c>
      <c r="AH15" s="136">
        <v>5.0999999999999996</v>
      </c>
      <c r="AI15" s="136">
        <v>1</v>
      </c>
      <c r="AJ15" s="136">
        <f>SUM(L56:L57)</f>
        <v>6</v>
      </c>
      <c r="AK15" s="136"/>
      <c r="AL15" s="136"/>
      <c r="AM15" s="136"/>
      <c r="AN15" s="136"/>
      <c r="AO15" s="136"/>
      <c r="AP15" s="136"/>
      <c r="AQ15" s="132">
        <f t="shared" si="0"/>
        <v>14.6</v>
      </c>
      <c r="AR15" s="132">
        <f t="shared" si="1"/>
        <v>7</v>
      </c>
    </row>
    <row r="16" spans="1:77" ht="15">
      <c r="C16" s="131"/>
      <c r="D16" s="249" t="s">
        <v>281</v>
      </c>
      <c r="F16" s="142" t="s">
        <v>97</v>
      </c>
      <c r="G16" s="131" t="s">
        <v>95</v>
      </c>
      <c r="L16" s="1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44"/>
      <c r="AC16" s="29"/>
      <c r="AD16" s="247">
        <v>0</v>
      </c>
      <c r="AE16" s="136">
        <v>0</v>
      </c>
      <c r="AF16" s="136">
        <v>0</v>
      </c>
      <c r="AG16" s="136">
        <v>0</v>
      </c>
      <c r="AH16" s="136">
        <v>1.95</v>
      </c>
      <c r="AI16" s="136">
        <v>1.4</v>
      </c>
      <c r="AJ16" s="136">
        <v>0</v>
      </c>
      <c r="AK16" s="136"/>
      <c r="AL16" s="136"/>
      <c r="AM16" s="136"/>
      <c r="AN16" s="136"/>
      <c r="AO16" s="136"/>
      <c r="AP16" s="136"/>
      <c r="AQ16" s="132">
        <f t="shared" si="0"/>
        <v>1.95</v>
      </c>
      <c r="AR16" s="132">
        <f t="shared" si="1"/>
        <v>1.4</v>
      </c>
    </row>
    <row r="17" spans="2:44" ht="15">
      <c r="C17" s="131"/>
      <c r="D17" s="249" t="s">
        <v>281</v>
      </c>
      <c r="F17" s="142" t="s">
        <v>98</v>
      </c>
      <c r="G17" s="131" t="s">
        <v>95</v>
      </c>
      <c r="L17" s="10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44"/>
      <c r="AC17" s="29"/>
      <c r="AD17" s="247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/>
      <c r="AL17" s="136"/>
      <c r="AM17" s="136"/>
      <c r="AN17" s="136"/>
      <c r="AO17" s="136"/>
      <c r="AP17" s="136"/>
      <c r="AQ17" s="132">
        <f t="shared" si="0"/>
        <v>0</v>
      </c>
      <c r="AR17" s="132">
        <f t="shared" si="1"/>
        <v>0</v>
      </c>
    </row>
    <row r="18" spans="2:44" ht="15">
      <c r="C18" s="131"/>
      <c r="D18" s="250" t="s">
        <v>296</v>
      </c>
      <c r="F18" s="147"/>
      <c r="G18" s="131" t="s">
        <v>95</v>
      </c>
      <c r="L18" s="10"/>
      <c r="M18" s="137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  <c r="AB18" s="144"/>
      <c r="AC18" s="29"/>
      <c r="AD18" s="248">
        <f t="shared" ref="AD18:AP18" si="3">SUM(AD14:AD17)</f>
        <v>0</v>
      </c>
      <c r="AE18" s="146">
        <f t="shared" si="3"/>
        <v>0</v>
      </c>
      <c r="AF18" s="442">
        <f t="shared" si="3"/>
        <v>3.06</v>
      </c>
      <c r="AG18" s="442">
        <f t="shared" si="3"/>
        <v>7.3199999999999994</v>
      </c>
      <c r="AH18" s="442">
        <f t="shared" si="3"/>
        <v>7.05</v>
      </c>
      <c r="AI18" s="442">
        <f t="shared" si="3"/>
        <v>2.5</v>
      </c>
      <c r="AJ18" s="442">
        <f t="shared" si="3"/>
        <v>6.0270000000000001</v>
      </c>
      <c r="AK18" s="146">
        <f t="shared" si="3"/>
        <v>0</v>
      </c>
      <c r="AL18" s="146">
        <f t="shared" si="3"/>
        <v>0</v>
      </c>
      <c r="AM18" s="146">
        <f t="shared" si="3"/>
        <v>0</v>
      </c>
      <c r="AN18" s="146">
        <f t="shared" si="3"/>
        <v>0</v>
      </c>
      <c r="AO18" s="146">
        <f t="shared" si="3"/>
        <v>0</v>
      </c>
      <c r="AP18" s="146">
        <f t="shared" si="3"/>
        <v>0</v>
      </c>
      <c r="AQ18" s="132">
        <f t="shared" si="0"/>
        <v>17.43</v>
      </c>
      <c r="AR18" s="132">
        <f t="shared" si="1"/>
        <v>8.527000000000001</v>
      </c>
    </row>
    <row r="19" spans="2:44" ht="15">
      <c r="C19" s="131"/>
      <c r="D19" s="249" t="s">
        <v>279</v>
      </c>
      <c r="F19" s="143" t="s">
        <v>94</v>
      </c>
      <c r="G19" s="131" t="s">
        <v>95</v>
      </c>
      <c r="L19" s="10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144"/>
      <c r="AC19" s="29"/>
      <c r="AD19" s="247">
        <v>0</v>
      </c>
      <c r="AE19" s="136">
        <v>0</v>
      </c>
      <c r="AF19" s="136">
        <v>0.88</v>
      </c>
      <c r="AG19" s="136">
        <v>0</v>
      </c>
      <c r="AH19" s="136">
        <v>0.13</v>
      </c>
      <c r="AI19" s="136">
        <v>0.1</v>
      </c>
      <c r="AJ19" s="136">
        <f>SUM(P56:P57)</f>
        <v>0.69700000000000006</v>
      </c>
      <c r="AK19" s="136"/>
      <c r="AL19" s="136"/>
      <c r="AM19" s="136"/>
      <c r="AN19" s="136"/>
      <c r="AO19" s="136"/>
      <c r="AP19" s="136"/>
      <c r="AQ19" s="132">
        <f t="shared" si="0"/>
        <v>1.01</v>
      </c>
      <c r="AR19" s="132">
        <f t="shared" si="1"/>
        <v>0.79700000000000004</v>
      </c>
    </row>
    <row r="20" spans="2:44" ht="15">
      <c r="C20" s="131"/>
      <c r="D20" s="241" t="s">
        <v>279</v>
      </c>
      <c r="F20" s="142" t="s">
        <v>96</v>
      </c>
      <c r="G20" s="131" t="s">
        <v>95</v>
      </c>
      <c r="L20" s="10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44"/>
      <c r="AC20" s="29"/>
      <c r="AD20" s="247">
        <v>0</v>
      </c>
      <c r="AE20" s="136">
        <v>0</v>
      </c>
      <c r="AF20" s="136">
        <v>2.4</v>
      </c>
      <c r="AG20" s="136">
        <v>8.157</v>
      </c>
      <c r="AH20" s="136">
        <v>5.65</v>
      </c>
      <c r="AI20" s="136">
        <v>0.89999999999999991</v>
      </c>
      <c r="AJ20" s="136">
        <f>SUM(Q56:Q57)</f>
        <v>6.27</v>
      </c>
      <c r="AK20" s="136"/>
      <c r="AL20" s="136"/>
      <c r="AM20" s="136"/>
      <c r="AN20" s="136"/>
      <c r="AO20" s="136"/>
      <c r="AP20" s="136"/>
      <c r="AQ20" s="132">
        <f t="shared" si="0"/>
        <v>16.207000000000001</v>
      </c>
      <c r="AR20" s="132">
        <f t="shared" si="1"/>
        <v>7.17</v>
      </c>
    </row>
    <row r="21" spans="2:44" ht="15">
      <c r="C21" s="131"/>
      <c r="D21" s="241" t="s">
        <v>279</v>
      </c>
      <c r="F21" s="142" t="s">
        <v>97</v>
      </c>
      <c r="G21" s="131" t="s">
        <v>95</v>
      </c>
      <c r="L21" s="10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144"/>
      <c r="AC21" s="29"/>
      <c r="AD21" s="247">
        <v>0</v>
      </c>
      <c r="AE21" s="136">
        <v>0</v>
      </c>
      <c r="AF21" s="136">
        <v>0</v>
      </c>
      <c r="AG21" s="136">
        <v>0</v>
      </c>
      <c r="AH21" s="136">
        <v>3.35</v>
      </c>
      <c r="AI21" s="136">
        <v>1.4</v>
      </c>
      <c r="AJ21" s="136">
        <v>0</v>
      </c>
      <c r="AK21" s="136"/>
      <c r="AL21" s="136"/>
      <c r="AM21" s="136"/>
      <c r="AN21" s="136"/>
      <c r="AO21" s="136"/>
      <c r="AP21" s="136"/>
      <c r="AQ21" s="132">
        <f t="shared" si="0"/>
        <v>3.35</v>
      </c>
      <c r="AR21" s="132">
        <f t="shared" si="1"/>
        <v>1.4</v>
      </c>
    </row>
    <row r="22" spans="2:44" ht="15">
      <c r="C22" s="131"/>
      <c r="D22" s="241" t="s">
        <v>279</v>
      </c>
      <c r="F22" s="142" t="s">
        <v>98</v>
      </c>
      <c r="G22" s="131" t="s">
        <v>95</v>
      </c>
      <c r="L22" s="10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144"/>
      <c r="AC22" s="29"/>
      <c r="AD22" s="247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/>
      <c r="AL22" s="136"/>
      <c r="AM22" s="136"/>
      <c r="AN22" s="136"/>
      <c r="AO22" s="136"/>
      <c r="AP22" s="136"/>
      <c r="AQ22" s="132">
        <f t="shared" si="0"/>
        <v>0</v>
      </c>
      <c r="AR22" s="132">
        <f t="shared" si="1"/>
        <v>0</v>
      </c>
    </row>
    <row r="23" spans="2:44" ht="15">
      <c r="C23" s="131"/>
      <c r="D23" s="147" t="s">
        <v>280</v>
      </c>
      <c r="F23" s="147"/>
      <c r="G23" s="131" t="s">
        <v>95</v>
      </c>
      <c r="L23" s="10"/>
      <c r="M23" s="246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1"/>
      <c r="AB23" s="144"/>
      <c r="AC23" s="29"/>
      <c r="AD23" s="248">
        <f t="shared" ref="AD23:AP23" si="4">SUM(AD19:AD22)</f>
        <v>0</v>
      </c>
      <c r="AE23" s="146">
        <f t="shared" si="4"/>
        <v>0</v>
      </c>
      <c r="AF23" s="442">
        <f t="shared" si="4"/>
        <v>3.28</v>
      </c>
      <c r="AG23" s="442">
        <f t="shared" si="4"/>
        <v>8.157</v>
      </c>
      <c r="AH23" s="442">
        <f t="shared" si="4"/>
        <v>9.1300000000000008</v>
      </c>
      <c r="AI23" s="442">
        <f t="shared" si="4"/>
        <v>2.4</v>
      </c>
      <c r="AJ23" s="442">
        <f t="shared" si="4"/>
        <v>6.9669999999999996</v>
      </c>
      <c r="AK23" s="146">
        <f t="shared" si="4"/>
        <v>0</v>
      </c>
      <c r="AL23" s="146">
        <f t="shared" si="4"/>
        <v>0</v>
      </c>
      <c r="AM23" s="146">
        <f t="shared" si="4"/>
        <v>0</v>
      </c>
      <c r="AN23" s="146">
        <f t="shared" si="4"/>
        <v>0</v>
      </c>
      <c r="AO23" s="146">
        <f t="shared" si="4"/>
        <v>0</v>
      </c>
      <c r="AP23" s="146">
        <f t="shared" si="4"/>
        <v>0</v>
      </c>
      <c r="AQ23" s="132">
        <f t="shared" si="0"/>
        <v>20.567</v>
      </c>
      <c r="AR23" s="132">
        <f t="shared" si="1"/>
        <v>9.3669999999999991</v>
      </c>
    </row>
    <row r="24" spans="2:44" ht="15">
      <c r="C24" s="131"/>
      <c r="D24" s="147"/>
      <c r="F24" s="147"/>
      <c r="G24" s="131"/>
      <c r="L24" s="10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4"/>
      <c r="AC24" s="2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150"/>
    </row>
    <row r="25" spans="2:44" ht="15">
      <c r="B25" s="26" t="s">
        <v>294</v>
      </c>
      <c r="C25" s="131"/>
      <c r="D25" s="89"/>
      <c r="F25" s="89"/>
      <c r="G25" s="131"/>
      <c r="L25" s="10"/>
      <c r="AB25" s="144"/>
      <c r="AC25" s="2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0"/>
      <c r="AR25" s="150"/>
    </row>
    <row r="26" spans="2:44" ht="15">
      <c r="C26" s="131"/>
      <c r="D26" s="249" t="s">
        <v>281</v>
      </c>
      <c r="F26" s="143" t="s">
        <v>94</v>
      </c>
      <c r="G26" s="131" t="s">
        <v>95</v>
      </c>
      <c r="L26" s="10"/>
      <c r="M26" s="133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144"/>
      <c r="AC26" s="29"/>
      <c r="AD26" s="247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2">
        <f t="shared" ref="AQ26:AQ35" si="5">SUM(AD26:AH26)</f>
        <v>0</v>
      </c>
      <c r="AR26" s="132">
        <f t="shared" ref="AR26:AR35" si="6">SUM(AI26:AP26)</f>
        <v>0</v>
      </c>
    </row>
    <row r="27" spans="2:44" ht="15">
      <c r="C27" s="131"/>
      <c r="D27" s="249" t="s">
        <v>281</v>
      </c>
      <c r="F27" s="142" t="s">
        <v>96</v>
      </c>
      <c r="G27" s="131" t="s">
        <v>95</v>
      </c>
      <c r="L27" s="10"/>
      <c r="M27" s="137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44"/>
      <c r="AC27" s="29"/>
      <c r="AD27" s="247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2">
        <f t="shared" si="5"/>
        <v>0</v>
      </c>
      <c r="AR27" s="132">
        <f t="shared" si="6"/>
        <v>0</v>
      </c>
    </row>
    <row r="28" spans="2:44" ht="15">
      <c r="C28" s="131"/>
      <c r="D28" s="249" t="s">
        <v>281</v>
      </c>
      <c r="F28" s="142" t="s">
        <v>97</v>
      </c>
      <c r="G28" s="131" t="s">
        <v>95</v>
      </c>
      <c r="L28" s="10"/>
      <c r="M28" s="137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44"/>
      <c r="AC28" s="29"/>
      <c r="AD28" s="247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2">
        <f t="shared" si="5"/>
        <v>0</v>
      </c>
      <c r="AR28" s="132">
        <f t="shared" si="6"/>
        <v>0</v>
      </c>
    </row>
    <row r="29" spans="2:44" ht="15">
      <c r="C29" s="131"/>
      <c r="D29" s="249" t="s">
        <v>281</v>
      </c>
      <c r="F29" s="142" t="s">
        <v>98</v>
      </c>
      <c r="G29" s="131" t="s">
        <v>95</v>
      </c>
      <c r="L29" s="10"/>
      <c r="M29" s="137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144"/>
      <c r="AC29" s="29"/>
      <c r="AD29" s="247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2">
        <f t="shared" si="5"/>
        <v>0</v>
      </c>
      <c r="AR29" s="132">
        <f t="shared" si="6"/>
        <v>0</v>
      </c>
    </row>
    <row r="30" spans="2:44" ht="15">
      <c r="C30" s="131"/>
      <c r="D30" s="250" t="s">
        <v>296</v>
      </c>
      <c r="F30" s="147"/>
      <c r="G30" s="131"/>
      <c r="L30" s="10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/>
      <c r="AB30" s="144"/>
      <c r="AC30" s="29"/>
      <c r="AD30" s="248">
        <f t="shared" ref="AD30:AP30" si="7">SUM(AD26:AD29)</f>
        <v>0</v>
      </c>
      <c r="AE30" s="146">
        <f t="shared" si="7"/>
        <v>0</v>
      </c>
      <c r="AF30" s="146">
        <f t="shared" si="7"/>
        <v>0</v>
      </c>
      <c r="AG30" s="146">
        <f t="shared" si="7"/>
        <v>0</v>
      </c>
      <c r="AH30" s="146">
        <f t="shared" si="7"/>
        <v>0</v>
      </c>
      <c r="AI30" s="146">
        <f t="shared" si="7"/>
        <v>0</v>
      </c>
      <c r="AJ30" s="146">
        <f t="shared" si="7"/>
        <v>0</v>
      </c>
      <c r="AK30" s="146">
        <f t="shared" si="7"/>
        <v>0</v>
      </c>
      <c r="AL30" s="146">
        <f t="shared" si="7"/>
        <v>0</v>
      </c>
      <c r="AM30" s="146">
        <f t="shared" si="7"/>
        <v>0</v>
      </c>
      <c r="AN30" s="146">
        <f t="shared" si="7"/>
        <v>0</v>
      </c>
      <c r="AO30" s="146">
        <f t="shared" si="7"/>
        <v>0</v>
      </c>
      <c r="AP30" s="146">
        <f t="shared" si="7"/>
        <v>0</v>
      </c>
      <c r="AQ30" s="132">
        <f t="shared" si="5"/>
        <v>0</v>
      </c>
      <c r="AR30" s="132">
        <f t="shared" si="6"/>
        <v>0</v>
      </c>
    </row>
    <row r="31" spans="2:44" ht="15">
      <c r="C31" s="131"/>
      <c r="D31" s="249" t="s">
        <v>279</v>
      </c>
      <c r="F31" s="143" t="s">
        <v>94</v>
      </c>
      <c r="G31" s="131" t="s">
        <v>95</v>
      </c>
      <c r="L31" s="10"/>
      <c r="M31" s="137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44"/>
      <c r="AC31" s="29"/>
      <c r="AD31" s="247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2">
        <f t="shared" si="5"/>
        <v>0</v>
      </c>
      <c r="AR31" s="132">
        <f t="shared" si="6"/>
        <v>0</v>
      </c>
    </row>
    <row r="32" spans="2:44" ht="15">
      <c r="C32" s="131"/>
      <c r="D32" s="241" t="s">
        <v>279</v>
      </c>
      <c r="F32" s="142" t="s">
        <v>96</v>
      </c>
      <c r="G32" s="131" t="s">
        <v>95</v>
      </c>
      <c r="L32" s="10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/>
      <c r="AB32" s="144"/>
      <c r="AC32" s="29"/>
      <c r="AD32" s="247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2">
        <f t="shared" si="5"/>
        <v>0</v>
      </c>
      <c r="AR32" s="132">
        <f t="shared" si="6"/>
        <v>0</v>
      </c>
    </row>
    <row r="33" spans="2:64" ht="15">
      <c r="C33" s="131"/>
      <c r="D33" s="241" t="s">
        <v>279</v>
      </c>
      <c r="F33" s="142" t="s">
        <v>97</v>
      </c>
      <c r="G33" s="131" t="s">
        <v>95</v>
      </c>
      <c r="L33" s="10"/>
      <c r="M33" s="137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44"/>
      <c r="AC33" s="29"/>
      <c r="AD33" s="247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2">
        <f t="shared" si="5"/>
        <v>0</v>
      </c>
      <c r="AR33" s="132">
        <f t="shared" si="6"/>
        <v>0</v>
      </c>
    </row>
    <row r="34" spans="2:64" ht="15">
      <c r="C34" s="131"/>
      <c r="D34" s="241" t="s">
        <v>279</v>
      </c>
      <c r="F34" s="142" t="s">
        <v>98</v>
      </c>
      <c r="G34" s="131" t="s">
        <v>95</v>
      </c>
      <c r="L34" s="10"/>
      <c r="M34" s="137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44"/>
      <c r="AC34" s="29"/>
      <c r="AD34" s="247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2">
        <f t="shared" si="5"/>
        <v>0</v>
      </c>
      <c r="AR34" s="132">
        <f t="shared" si="6"/>
        <v>0</v>
      </c>
    </row>
    <row r="35" spans="2:64" ht="15">
      <c r="C35" s="131"/>
      <c r="D35" s="147" t="s">
        <v>280</v>
      </c>
      <c r="E35" s="147"/>
      <c r="F35" s="131"/>
      <c r="G35" s="131"/>
      <c r="L35" s="10"/>
      <c r="M35" s="246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1"/>
      <c r="AB35" s="144"/>
      <c r="AC35" s="29"/>
      <c r="AD35" s="248">
        <f t="shared" ref="AD35:AP35" si="8">SUM(AD31:AD34)</f>
        <v>0</v>
      </c>
      <c r="AE35" s="146">
        <f t="shared" si="8"/>
        <v>0</v>
      </c>
      <c r="AF35" s="146">
        <f t="shared" si="8"/>
        <v>0</v>
      </c>
      <c r="AG35" s="146">
        <f t="shared" si="8"/>
        <v>0</v>
      </c>
      <c r="AH35" s="146">
        <f t="shared" si="8"/>
        <v>0</v>
      </c>
      <c r="AI35" s="146">
        <f t="shared" si="8"/>
        <v>0</v>
      </c>
      <c r="AJ35" s="146">
        <f t="shared" si="8"/>
        <v>0</v>
      </c>
      <c r="AK35" s="146">
        <f t="shared" si="8"/>
        <v>0</v>
      </c>
      <c r="AL35" s="146">
        <f t="shared" si="8"/>
        <v>0</v>
      </c>
      <c r="AM35" s="146">
        <f t="shared" si="8"/>
        <v>0</v>
      </c>
      <c r="AN35" s="146">
        <f t="shared" si="8"/>
        <v>0</v>
      </c>
      <c r="AO35" s="146">
        <f t="shared" si="8"/>
        <v>0</v>
      </c>
      <c r="AP35" s="146">
        <f t="shared" si="8"/>
        <v>0</v>
      </c>
      <c r="AQ35" s="132">
        <f t="shared" si="5"/>
        <v>0</v>
      </c>
      <c r="AR35" s="132">
        <f t="shared" si="6"/>
        <v>0</v>
      </c>
    </row>
    <row r="36" spans="2:64" ht="15">
      <c r="C36" s="131"/>
      <c r="D36" s="147"/>
      <c r="E36" s="147"/>
      <c r="F36" s="131"/>
      <c r="G36" s="131"/>
      <c r="L36" s="10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4"/>
      <c r="AC36" s="2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50"/>
      <c r="AR36" s="150"/>
    </row>
    <row r="37" spans="2:64" ht="15">
      <c r="B37" s="24" t="s">
        <v>8</v>
      </c>
      <c r="C37" s="131"/>
      <c r="D37" s="147"/>
      <c r="E37" s="147"/>
      <c r="F37" s="131"/>
      <c r="G37" s="131"/>
      <c r="L37" s="10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4"/>
      <c r="AC37" s="2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50"/>
      <c r="AR37" s="150"/>
    </row>
    <row r="38" spans="2:64" ht="15">
      <c r="C38" s="131"/>
      <c r="D38" s="15" t="s">
        <v>417</v>
      </c>
      <c r="F38" s="143" t="s">
        <v>94</v>
      </c>
      <c r="G38" s="131" t="s">
        <v>0</v>
      </c>
      <c r="L38" s="10"/>
      <c r="M38" s="445">
        <v>0</v>
      </c>
      <c r="N38" s="446">
        <v>0</v>
      </c>
      <c r="O38" s="446">
        <v>0</v>
      </c>
      <c r="P38" s="446">
        <v>0</v>
      </c>
      <c r="Q38" s="446">
        <v>0</v>
      </c>
      <c r="R38" s="446">
        <v>9.3600000000000003E-3</v>
      </c>
      <c r="S38" s="446">
        <f>SUM(U56:U57)</f>
        <v>7.2400000000000006E-2</v>
      </c>
      <c r="T38" s="136"/>
      <c r="U38" s="136"/>
      <c r="V38" s="136"/>
      <c r="W38" s="136"/>
      <c r="X38" s="136"/>
      <c r="Y38" s="136"/>
      <c r="Z38" s="132">
        <f t="shared" ref="Z38:Z45" si="9">SUM(M38:Q38)</f>
        <v>0</v>
      </c>
      <c r="AA38" s="132">
        <f>SUM(R38:Y38)</f>
        <v>8.1759999999999999E-2</v>
      </c>
      <c r="AB38" s="144"/>
      <c r="AC38" s="29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</row>
    <row r="39" spans="2:64" ht="15">
      <c r="C39" s="131"/>
      <c r="D39" s="271" t="s">
        <v>417</v>
      </c>
      <c r="F39" s="142" t="s">
        <v>96</v>
      </c>
      <c r="G39" s="131" t="s">
        <v>0</v>
      </c>
      <c r="L39" s="10"/>
      <c r="M39" s="445">
        <v>0</v>
      </c>
      <c r="N39" s="446">
        <v>0</v>
      </c>
      <c r="O39" s="446">
        <v>0</v>
      </c>
      <c r="P39" s="446">
        <v>0</v>
      </c>
      <c r="Q39" s="446">
        <v>0</v>
      </c>
      <c r="R39" s="446">
        <v>4.3380000000000002E-2</v>
      </c>
      <c r="S39" s="446">
        <f>SUM(V54:V58)</f>
        <v>0.35989357</v>
      </c>
      <c r="T39" s="136"/>
      <c r="U39" s="136"/>
      <c r="V39" s="136"/>
      <c r="W39" s="136"/>
      <c r="X39" s="136"/>
      <c r="Y39" s="136"/>
      <c r="Z39" s="132">
        <f t="shared" si="9"/>
        <v>0</v>
      </c>
      <c r="AA39" s="132">
        <f t="shared" ref="AA39:AA45" si="10">SUM(R39:Y39)</f>
        <v>0.40327356999999997</v>
      </c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</row>
    <row r="40" spans="2:64" ht="15">
      <c r="C40" s="131"/>
      <c r="D40" s="271" t="s">
        <v>417</v>
      </c>
      <c r="F40" s="142" t="s">
        <v>97</v>
      </c>
      <c r="G40" s="131" t="s">
        <v>0</v>
      </c>
      <c r="L40" s="10"/>
      <c r="M40" s="445">
        <v>0</v>
      </c>
      <c r="N40" s="446">
        <v>0</v>
      </c>
      <c r="O40" s="446">
        <v>0</v>
      </c>
      <c r="P40" s="446">
        <v>0</v>
      </c>
      <c r="Q40" s="446">
        <v>0</v>
      </c>
      <c r="R40" s="446">
        <v>0.19703370000000003</v>
      </c>
      <c r="S40" s="446">
        <f>W55</f>
        <v>2.3392840000000002E-2</v>
      </c>
      <c r="T40" s="136"/>
      <c r="U40" s="136"/>
      <c r="V40" s="136"/>
      <c r="W40" s="136"/>
      <c r="X40" s="136"/>
      <c r="Y40" s="136"/>
      <c r="Z40" s="132">
        <f t="shared" si="9"/>
        <v>0</v>
      </c>
      <c r="AA40" s="132">
        <f t="shared" si="10"/>
        <v>0.22042654000000003</v>
      </c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</row>
    <row r="41" spans="2:64" ht="15">
      <c r="C41" s="131"/>
      <c r="D41" s="271" t="s">
        <v>417</v>
      </c>
      <c r="F41" s="142" t="s">
        <v>98</v>
      </c>
      <c r="G41" s="131" t="s">
        <v>0</v>
      </c>
      <c r="L41" s="10"/>
      <c r="M41" s="445">
        <v>0</v>
      </c>
      <c r="N41" s="446">
        <v>0</v>
      </c>
      <c r="O41" s="446">
        <v>0</v>
      </c>
      <c r="P41" s="446">
        <v>0</v>
      </c>
      <c r="Q41" s="446">
        <v>0</v>
      </c>
      <c r="R41" s="446">
        <v>0</v>
      </c>
      <c r="S41" s="446"/>
      <c r="T41" s="136"/>
      <c r="U41" s="136"/>
      <c r="V41" s="136"/>
      <c r="W41" s="136"/>
      <c r="X41" s="136"/>
      <c r="Y41" s="136"/>
      <c r="Z41" s="132">
        <f t="shared" si="9"/>
        <v>0</v>
      </c>
      <c r="AA41" s="132">
        <f t="shared" si="10"/>
        <v>0</v>
      </c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</row>
    <row r="42" spans="2:64" ht="15">
      <c r="C42" s="131"/>
      <c r="D42" s="15" t="s">
        <v>418</v>
      </c>
      <c r="F42" s="143" t="s">
        <v>94</v>
      </c>
      <c r="G42" s="131" t="s">
        <v>0</v>
      </c>
      <c r="L42" s="10"/>
      <c r="M42" s="445">
        <v>0</v>
      </c>
      <c r="N42" s="446">
        <v>0</v>
      </c>
      <c r="O42" s="446">
        <v>0</v>
      </c>
      <c r="P42" s="446">
        <v>0</v>
      </c>
      <c r="Q42" s="446">
        <v>7.5314055045193166E-5</v>
      </c>
      <c r="R42" s="446">
        <v>0</v>
      </c>
      <c r="S42" s="446"/>
      <c r="T42" s="136"/>
      <c r="U42" s="136"/>
      <c r="V42" s="136"/>
      <c r="W42" s="136"/>
      <c r="X42" s="136"/>
      <c r="Y42" s="136"/>
      <c r="Z42" s="132">
        <f>SUM(M42:Q42)</f>
        <v>7.5314055045193166E-5</v>
      </c>
      <c r="AA42" s="132">
        <f>SUM(R42:Y42)</f>
        <v>0</v>
      </c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</row>
    <row r="43" spans="2:64" ht="15">
      <c r="C43" s="131"/>
      <c r="D43" s="271" t="s">
        <v>418</v>
      </c>
      <c r="F43" s="142" t="s">
        <v>96</v>
      </c>
      <c r="G43" s="131" t="s">
        <v>0</v>
      </c>
      <c r="L43" s="10"/>
      <c r="M43" s="445">
        <v>0</v>
      </c>
      <c r="N43" s="446">
        <v>0.14276395040000001</v>
      </c>
      <c r="O43" s="446">
        <v>0.38036318440022465</v>
      </c>
      <c r="P43" s="446">
        <v>0.96305758428478394</v>
      </c>
      <c r="Q43" s="446">
        <v>0.27601035749186281</v>
      </c>
      <c r="R43" s="446">
        <v>0</v>
      </c>
      <c r="S43" s="446"/>
      <c r="T43" s="136"/>
      <c r="U43" s="136"/>
      <c r="V43" s="136"/>
      <c r="W43" s="136"/>
      <c r="X43" s="136"/>
      <c r="Y43" s="136"/>
      <c r="Z43" s="132">
        <f t="shared" si="9"/>
        <v>1.7621950765768715</v>
      </c>
      <c r="AA43" s="132">
        <f t="shared" si="10"/>
        <v>0</v>
      </c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</row>
    <row r="44" spans="2:64" ht="15">
      <c r="C44" s="131"/>
      <c r="D44" s="271" t="s">
        <v>418</v>
      </c>
      <c r="F44" s="142" t="s">
        <v>97</v>
      </c>
      <c r="G44" s="131" t="s">
        <v>0</v>
      </c>
      <c r="L44" s="10"/>
      <c r="M44" s="445">
        <v>0</v>
      </c>
      <c r="N44" s="446">
        <v>0</v>
      </c>
      <c r="O44" s="446">
        <v>0</v>
      </c>
      <c r="P44" s="446">
        <v>5.7014119999999995E-2</v>
      </c>
      <c r="Q44" s="446">
        <v>0.26007780771784783</v>
      </c>
      <c r="R44" s="446">
        <v>0</v>
      </c>
      <c r="S44" s="446"/>
      <c r="T44" s="136"/>
      <c r="U44" s="136"/>
      <c r="V44" s="136"/>
      <c r="W44" s="136"/>
      <c r="X44" s="136"/>
      <c r="Y44" s="136"/>
      <c r="Z44" s="132">
        <f t="shared" si="9"/>
        <v>0.31709192771784783</v>
      </c>
      <c r="AA44" s="132">
        <f t="shared" si="10"/>
        <v>0</v>
      </c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</row>
    <row r="45" spans="2:64" ht="15">
      <c r="C45" s="131"/>
      <c r="D45" s="271" t="s">
        <v>418</v>
      </c>
      <c r="F45" s="142" t="s">
        <v>98</v>
      </c>
      <c r="G45" s="131" t="s">
        <v>0</v>
      </c>
      <c r="L45" s="10"/>
      <c r="M45" s="445">
        <v>0</v>
      </c>
      <c r="N45" s="446">
        <v>0</v>
      </c>
      <c r="O45" s="446">
        <v>0</v>
      </c>
      <c r="P45" s="446">
        <v>0</v>
      </c>
      <c r="Q45" s="446">
        <v>0</v>
      </c>
      <c r="R45" s="446">
        <v>0</v>
      </c>
      <c r="S45" s="446"/>
      <c r="T45" s="136"/>
      <c r="U45" s="136"/>
      <c r="V45" s="136"/>
      <c r="W45" s="136"/>
      <c r="X45" s="136"/>
      <c r="Y45" s="136"/>
      <c r="Z45" s="132">
        <f t="shared" si="9"/>
        <v>0</v>
      </c>
      <c r="AA45" s="132">
        <f t="shared" si="10"/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</row>
    <row r="46" spans="2:64" ht="15">
      <c r="C46" s="131"/>
      <c r="D46" s="89" t="s">
        <v>426</v>
      </c>
      <c r="E46" s="147"/>
      <c r="F46" s="131"/>
      <c r="G46" s="131"/>
      <c r="L46" s="10"/>
      <c r="M46" s="248">
        <v>0</v>
      </c>
      <c r="N46" s="443">
        <v>0.14276395040000001</v>
      </c>
      <c r="O46" s="443">
        <v>0.38036318440022465</v>
      </c>
      <c r="P46" s="443">
        <v>1.020071704284784</v>
      </c>
      <c r="Q46" s="443">
        <v>0.53616347926475583</v>
      </c>
      <c r="R46" s="443">
        <v>0.24977290000000002</v>
      </c>
      <c r="S46" s="443">
        <f>SUM(S38:S45)</f>
        <v>0.45568641000000004</v>
      </c>
      <c r="T46" s="146">
        <f t="shared" ref="T46:AA46" si="11">SUM(T38:T45)</f>
        <v>0</v>
      </c>
      <c r="U46" s="146">
        <f t="shared" si="11"/>
        <v>0</v>
      </c>
      <c r="V46" s="146">
        <f t="shared" si="11"/>
        <v>0</v>
      </c>
      <c r="W46" s="146">
        <f t="shared" si="11"/>
        <v>0</v>
      </c>
      <c r="X46" s="146">
        <f t="shared" si="11"/>
        <v>0</v>
      </c>
      <c r="Y46" s="146">
        <f t="shared" si="11"/>
        <v>0</v>
      </c>
      <c r="Z46" s="442">
        <f t="shared" si="11"/>
        <v>2.0793623183497645</v>
      </c>
      <c r="AA46" s="442">
        <f t="shared" si="11"/>
        <v>0.70546010999999997</v>
      </c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</row>
    <row r="47" spans="2:64" ht="15">
      <c r="C47" s="131"/>
      <c r="D47" s="131"/>
      <c r="E47" s="131"/>
      <c r="F47" s="131"/>
      <c r="G47" s="131"/>
      <c r="L47" s="10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2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</row>
    <row r="48" spans="2:64" ht="15.75">
      <c r="D48" s="151"/>
      <c r="E48" s="113"/>
      <c r="F48" s="113"/>
      <c r="G48" s="113"/>
      <c r="H48" s="113"/>
      <c r="I48" s="113"/>
      <c r="J48" s="113"/>
      <c r="K48" s="113"/>
      <c r="L48" s="10"/>
      <c r="M48" s="113"/>
      <c r="R48" s="390"/>
    </row>
    <row r="51" spans="4:40">
      <c r="D51" s="29"/>
      <c r="E51" s="36"/>
      <c r="F51" s="36"/>
      <c r="G51" s="36"/>
      <c r="H51" s="36"/>
      <c r="I51" s="36"/>
      <c r="J51" s="36"/>
      <c r="K51" s="447" t="s">
        <v>113</v>
      </c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9"/>
    </row>
    <row r="52" spans="4:40" ht="58.5" customHeight="1">
      <c r="D52" s="36"/>
      <c r="E52" s="36"/>
      <c r="F52" s="450" t="s">
        <v>297</v>
      </c>
      <c r="G52" s="451"/>
      <c r="H52" s="451"/>
      <c r="I52" s="451"/>
      <c r="J52" s="452"/>
      <c r="K52" s="450" t="s">
        <v>419</v>
      </c>
      <c r="L52" s="451"/>
      <c r="M52" s="451"/>
      <c r="N52" s="451"/>
      <c r="O52" s="452"/>
      <c r="P52" s="453" t="s">
        <v>420</v>
      </c>
      <c r="Q52" s="454"/>
      <c r="R52" s="454"/>
      <c r="S52" s="454"/>
      <c r="T52" s="455"/>
      <c r="U52" s="453" t="s">
        <v>423</v>
      </c>
      <c r="V52" s="454"/>
      <c r="W52" s="454"/>
      <c r="X52" s="454"/>
      <c r="Y52" s="455"/>
      <c r="Z52" s="453" t="s">
        <v>421</v>
      </c>
      <c r="AA52" s="454"/>
      <c r="AB52" s="454"/>
      <c r="AC52" s="454"/>
      <c r="AD52" s="455"/>
      <c r="AE52" s="450" t="s">
        <v>422</v>
      </c>
      <c r="AF52" s="451"/>
      <c r="AG52" s="451"/>
      <c r="AH52" s="451"/>
      <c r="AI52" s="452"/>
      <c r="AJ52" s="453" t="s">
        <v>424</v>
      </c>
      <c r="AK52" s="454"/>
      <c r="AL52" s="454"/>
      <c r="AM52" s="454"/>
      <c r="AN52" s="455"/>
    </row>
    <row r="53" spans="4:40" ht="38.25">
      <c r="D53" s="102"/>
      <c r="E53" s="102"/>
      <c r="F53" s="103" t="s">
        <v>94</v>
      </c>
      <c r="G53" s="103" t="s">
        <v>96</v>
      </c>
      <c r="H53" s="103" t="s">
        <v>114</v>
      </c>
      <c r="I53" s="103" t="s">
        <v>98</v>
      </c>
      <c r="J53" s="104" t="s">
        <v>1</v>
      </c>
      <c r="K53" s="103" t="s">
        <v>94</v>
      </c>
      <c r="L53" s="103" t="s">
        <v>96</v>
      </c>
      <c r="M53" s="103" t="s">
        <v>114</v>
      </c>
      <c r="N53" s="103" t="s">
        <v>98</v>
      </c>
      <c r="O53" s="104" t="s">
        <v>1</v>
      </c>
      <c r="P53" s="103" t="s">
        <v>94</v>
      </c>
      <c r="Q53" s="103" t="s">
        <v>96</v>
      </c>
      <c r="R53" s="103" t="s">
        <v>114</v>
      </c>
      <c r="S53" s="103" t="s">
        <v>98</v>
      </c>
      <c r="T53" s="104" t="s">
        <v>1</v>
      </c>
      <c r="U53" s="103" t="s">
        <v>94</v>
      </c>
      <c r="V53" s="103" t="s">
        <v>96</v>
      </c>
      <c r="W53" s="103" t="s">
        <v>114</v>
      </c>
      <c r="X53" s="103" t="s">
        <v>98</v>
      </c>
      <c r="Y53" s="104" t="s">
        <v>1</v>
      </c>
      <c r="Z53" s="103" t="s">
        <v>94</v>
      </c>
      <c r="AA53" s="103" t="s">
        <v>96</v>
      </c>
      <c r="AB53" s="103" t="s">
        <v>114</v>
      </c>
      <c r="AC53" s="103" t="s">
        <v>98</v>
      </c>
      <c r="AD53" s="104" t="s">
        <v>1</v>
      </c>
      <c r="AE53" s="103" t="s">
        <v>94</v>
      </c>
      <c r="AF53" s="103" t="s">
        <v>96</v>
      </c>
      <c r="AG53" s="103" t="s">
        <v>114</v>
      </c>
      <c r="AH53" s="103" t="s">
        <v>98</v>
      </c>
      <c r="AI53" s="104" t="s">
        <v>1</v>
      </c>
      <c r="AJ53" s="103" t="s">
        <v>94</v>
      </c>
      <c r="AK53" s="103" t="s">
        <v>96</v>
      </c>
      <c r="AL53" s="103" t="s">
        <v>114</v>
      </c>
      <c r="AM53" s="103" t="s">
        <v>98</v>
      </c>
      <c r="AN53" s="104" t="s">
        <v>1</v>
      </c>
    </row>
    <row r="54" spans="4:40">
      <c r="D54" s="105" t="s">
        <v>455</v>
      </c>
      <c r="E54" s="106" t="s">
        <v>115</v>
      </c>
      <c r="F54" s="106">
        <v>702.6</v>
      </c>
      <c r="G54" s="106">
        <v>1209.5</v>
      </c>
      <c r="H54" s="106">
        <v>228.2</v>
      </c>
      <c r="I54" s="106">
        <v>97.5</v>
      </c>
      <c r="J54" s="441">
        <f t="shared" ref="J54:J88" si="12">SUM(F54:I54)</f>
        <v>2237.7999999999997</v>
      </c>
      <c r="K54" s="106">
        <v>0</v>
      </c>
      <c r="L54" s="106">
        <v>0</v>
      </c>
      <c r="M54" s="106">
        <v>0</v>
      </c>
      <c r="N54" s="106">
        <v>0</v>
      </c>
      <c r="O54" s="107">
        <f t="shared" ref="O54:O88" si="13">SUM(K54:N54)</f>
        <v>0</v>
      </c>
      <c r="P54" s="106">
        <v>0</v>
      </c>
      <c r="Q54" s="106">
        <v>0</v>
      </c>
      <c r="R54" s="106">
        <v>0</v>
      </c>
      <c r="S54" s="106">
        <v>0</v>
      </c>
      <c r="T54" s="107">
        <f t="shared" ref="T54:T88" si="14">SUM(P54:S54)</f>
        <v>0</v>
      </c>
      <c r="U54" s="106">
        <v>0</v>
      </c>
      <c r="V54" s="440">
        <f>(59012.38-54964.5)/1000000</f>
        <v>4.0478799999999976E-3</v>
      </c>
      <c r="W54" s="106">
        <v>0</v>
      </c>
      <c r="X54" s="106"/>
      <c r="Y54" s="441">
        <f t="shared" ref="Y54:Y88" si="15">SUM(U54:X54)</f>
        <v>4.0478799999999976E-3</v>
      </c>
      <c r="Z54" s="106"/>
      <c r="AA54" s="106"/>
      <c r="AB54" s="106"/>
      <c r="AC54" s="106"/>
      <c r="AD54" s="107">
        <f t="shared" ref="AD54:AD88" si="16">SUM(Z54:AC54)</f>
        <v>0</v>
      </c>
      <c r="AE54" s="106"/>
      <c r="AF54" s="106"/>
      <c r="AG54" s="106"/>
      <c r="AH54" s="106"/>
      <c r="AI54" s="107">
        <f t="shared" ref="AI54:AI88" si="17">SUM(AE54:AH54)</f>
        <v>0</v>
      </c>
      <c r="AJ54" s="106"/>
      <c r="AK54" s="106"/>
      <c r="AL54" s="106"/>
      <c r="AM54" s="106"/>
      <c r="AN54" s="107">
        <f t="shared" ref="AN54:AN88" si="18">SUM(AJ54:AM54)</f>
        <v>0</v>
      </c>
    </row>
    <row r="55" spans="4:40">
      <c r="D55" s="105" t="s">
        <v>456</v>
      </c>
      <c r="E55" s="106" t="s">
        <v>116</v>
      </c>
      <c r="F55" s="106">
        <v>417.6</v>
      </c>
      <c r="G55" s="106">
        <v>365</v>
      </c>
      <c r="H55" s="106">
        <v>31.8</v>
      </c>
      <c r="I55" s="106">
        <v>20.9</v>
      </c>
      <c r="J55" s="441">
        <f t="shared" si="12"/>
        <v>835.3</v>
      </c>
      <c r="K55" s="106">
        <v>0</v>
      </c>
      <c r="L55" s="106">
        <v>0</v>
      </c>
      <c r="M55" s="106">
        <v>0</v>
      </c>
      <c r="N55" s="106">
        <v>0</v>
      </c>
      <c r="O55" s="107">
        <f t="shared" si="13"/>
        <v>0</v>
      </c>
      <c r="P55" s="106">
        <v>0</v>
      </c>
      <c r="Q55" s="106">
        <v>0</v>
      </c>
      <c r="R55" s="106">
        <v>0</v>
      </c>
      <c r="S55" s="106">
        <v>0</v>
      </c>
      <c r="T55" s="107">
        <f t="shared" si="14"/>
        <v>0</v>
      </c>
      <c r="U55" s="106">
        <v>0</v>
      </c>
      <c r="V55" s="440">
        <v>0</v>
      </c>
      <c r="W55" s="440">
        <f>23392.84/1000000</f>
        <v>2.3392840000000002E-2</v>
      </c>
      <c r="X55" s="106"/>
      <c r="Y55" s="441">
        <f t="shared" si="15"/>
        <v>2.3392840000000002E-2</v>
      </c>
      <c r="Z55" s="106"/>
      <c r="AA55" s="106"/>
      <c r="AB55" s="106"/>
      <c r="AC55" s="106"/>
      <c r="AD55" s="107">
        <f t="shared" si="16"/>
        <v>0</v>
      </c>
      <c r="AE55" s="106"/>
      <c r="AF55" s="106"/>
      <c r="AG55" s="106"/>
      <c r="AH55" s="106"/>
      <c r="AI55" s="107">
        <f t="shared" si="17"/>
        <v>0</v>
      </c>
      <c r="AJ55" s="106"/>
      <c r="AK55" s="106"/>
      <c r="AL55" s="106"/>
      <c r="AM55" s="106"/>
      <c r="AN55" s="107">
        <f t="shared" si="18"/>
        <v>0</v>
      </c>
    </row>
    <row r="56" spans="4:40">
      <c r="D56" s="105" t="s">
        <v>457</v>
      </c>
      <c r="E56" s="106" t="s">
        <v>117</v>
      </c>
      <c r="F56" s="106">
        <v>522.5</v>
      </c>
      <c r="G56" s="106">
        <v>992.7</v>
      </c>
      <c r="H56" s="106">
        <v>146.5</v>
      </c>
      <c r="I56" s="106">
        <v>116.6</v>
      </c>
      <c r="J56" s="441">
        <f t="shared" si="12"/>
        <v>1778.3</v>
      </c>
      <c r="K56" s="440">
        <v>2.7E-2</v>
      </c>
      <c r="L56" s="106">
        <v>3.5</v>
      </c>
      <c r="M56" s="106">
        <v>0</v>
      </c>
      <c r="N56" s="106">
        <v>0</v>
      </c>
      <c r="O56" s="441">
        <f t="shared" si="13"/>
        <v>3.5270000000000001</v>
      </c>
      <c r="P56" s="440">
        <v>0.19700000000000001</v>
      </c>
      <c r="Q56" s="106">
        <v>3.3</v>
      </c>
      <c r="R56" s="106">
        <v>0</v>
      </c>
      <c r="S56" s="106">
        <v>0</v>
      </c>
      <c r="T56" s="441">
        <f>SUM(P56:S56)</f>
        <v>3.4969999999999999</v>
      </c>
      <c r="U56" s="440">
        <f>((0.027+0.197)*100000)/1000000</f>
        <v>2.24E-2</v>
      </c>
      <c r="V56" s="440">
        <f>((204274.46+54964.5)/1000000)-U56</f>
        <v>0.23683896000000002</v>
      </c>
      <c r="W56" s="440">
        <v>0</v>
      </c>
      <c r="X56" s="106"/>
      <c r="Y56" s="441">
        <f t="shared" si="15"/>
        <v>0.25923896000000002</v>
      </c>
      <c r="Z56" s="106"/>
      <c r="AA56" s="106"/>
      <c r="AB56" s="106"/>
      <c r="AC56" s="106"/>
      <c r="AD56" s="107">
        <f t="shared" si="16"/>
        <v>0</v>
      </c>
      <c r="AE56" s="106"/>
      <c r="AF56" s="106"/>
      <c r="AG56" s="106"/>
      <c r="AH56" s="106"/>
      <c r="AI56" s="107">
        <f t="shared" si="17"/>
        <v>0</v>
      </c>
      <c r="AJ56" s="106"/>
      <c r="AK56" s="106"/>
      <c r="AL56" s="106"/>
      <c r="AM56" s="106"/>
      <c r="AN56" s="107">
        <f t="shared" si="18"/>
        <v>0</v>
      </c>
    </row>
    <row r="57" spans="4:40">
      <c r="D57" s="105" t="s">
        <v>458</v>
      </c>
      <c r="E57" s="106" t="s">
        <v>118</v>
      </c>
      <c r="F57" s="106">
        <v>273.39999999999998</v>
      </c>
      <c r="G57" s="106">
        <v>369.5</v>
      </c>
      <c r="H57" s="106">
        <v>62.7</v>
      </c>
      <c r="I57" s="106">
        <v>40.1</v>
      </c>
      <c r="J57" s="441">
        <f t="shared" si="12"/>
        <v>745.7</v>
      </c>
      <c r="K57" s="106">
        <v>0</v>
      </c>
      <c r="L57" s="106">
        <v>2.5</v>
      </c>
      <c r="M57" s="106">
        <v>0</v>
      </c>
      <c r="N57" s="106">
        <v>0</v>
      </c>
      <c r="O57" s="441">
        <f t="shared" si="13"/>
        <v>2.5</v>
      </c>
      <c r="P57" s="106">
        <v>0.5</v>
      </c>
      <c r="Q57" s="440">
        <v>2.97</v>
      </c>
      <c r="R57" s="106">
        <v>0</v>
      </c>
      <c r="S57" s="106">
        <v>0</v>
      </c>
      <c r="T57" s="441">
        <f t="shared" si="14"/>
        <v>3.47</v>
      </c>
      <c r="U57" s="440">
        <f>(0.5*100000)/1000000</f>
        <v>0.05</v>
      </c>
      <c r="V57" s="440">
        <v>0.11844847999999998</v>
      </c>
      <c r="W57" s="440">
        <v>0</v>
      </c>
      <c r="X57" s="106"/>
      <c r="Y57" s="441">
        <f t="shared" si="15"/>
        <v>0.16844847999999998</v>
      </c>
      <c r="Z57" s="106"/>
      <c r="AA57" s="106"/>
      <c r="AB57" s="106"/>
      <c r="AC57" s="106"/>
      <c r="AD57" s="107">
        <f t="shared" si="16"/>
        <v>0</v>
      </c>
      <c r="AE57" s="106"/>
      <c r="AF57" s="106"/>
      <c r="AG57" s="106"/>
      <c r="AH57" s="106"/>
      <c r="AI57" s="107">
        <f t="shared" si="17"/>
        <v>0</v>
      </c>
      <c r="AJ57" s="106"/>
      <c r="AK57" s="106"/>
      <c r="AL57" s="106"/>
      <c r="AM57" s="106"/>
      <c r="AN57" s="107">
        <f t="shared" si="18"/>
        <v>0</v>
      </c>
    </row>
    <row r="58" spans="4:40">
      <c r="D58" s="105" t="s">
        <v>459</v>
      </c>
      <c r="E58" s="106" t="s">
        <v>119</v>
      </c>
      <c r="F58" s="106">
        <v>262.7</v>
      </c>
      <c r="G58" s="106">
        <v>626</v>
      </c>
      <c r="H58" s="106">
        <v>155.80000000000001</v>
      </c>
      <c r="I58" s="106">
        <v>46.2</v>
      </c>
      <c r="J58" s="441">
        <f t="shared" si="12"/>
        <v>1090.7</v>
      </c>
      <c r="K58" s="106">
        <v>0</v>
      </c>
      <c r="L58" s="106">
        <v>0</v>
      </c>
      <c r="M58" s="106">
        <v>0</v>
      </c>
      <c r="N58" s="106">
        <v>0</v>
      </c>
      <c r="O58" s="107">
        <f t="shared" si="13"/>
        <v>0</v>
      </c>
      <c r="P58" s="106">
        <v>0</v>
      </c>
      <c r="Q58" s="106">
        <v>0</v>
      </c>
      <c r="R58" s="106">
        <v>0</v>
      </c>
      <c r="S58" s="106">
        <v>0</v>
      </c>
      <c r="T58" s="107">
        <f t="shared" si="14"/>
        <v>0</v>
      </c>
      <c r="U58" s="106">
        <v>0</v>
      </c>
      <c r="V58" s="440">
        <v>5.5825000000000004E-4</v>
      </c>
      <c r="W58" s="440">
        <v>0</v>
      </c>
      <c r="X58" s="106"/>
      <c r="Y58" s="441">
        <f t="shared" si="15"/>
        <v>5.5825000000000004E-4</v>
      </c>
      <c r="Z58" s="106"/>
      <c r="AA58" s="106"/>
      <c r="AB58" s="106"/>
      <c r="AC58" s="106"/>
      <c r="AD58" s="107">
        <f t="shared" si="16"/>
        <v>0</v>
      </c>
      <c r="AE58" s="106"/>
      <c r="AF58" s="106"/>
      <c r="AG58" s="106"/>
      <c r="AH58" s="106"/>
      <c r="AI58" s="107">
        <f t="shared" si="17"/>
        <v>0</v>
      </c>
      <c r="AJ58" s="106"/>
      <c r="AK58" s="106"/>
      <c r="AL58" s="106"/>
      <c r="AM58" s="106"/>
      <c r="AN58" s="107">
        <f t="shared" si="18"/>
        <v>0</v>
      </c>
    </row>
    <row r="59" spans="4:40">
      <c r="D59" s="389" t="s">
        <v>454</v>
      </c>
      <c r="E59" s="106" t="s">
        <v>120</v>
      </c>
      <c r="F59" s="106"/>
      <c r="G59" s="106"/>
      <c r="H59" s="106"/>
      <c r="I59" s="106"/>
      <c r="J59" s="107">
        <f t="shared" si="12"/>
        <v>0</v>
      </c>
      <c r="K59" s="106"/>
      <c r="L59" s="106"/>
      <c r="M59" s="106"/>
      <c r="N59" s="106"/>
      <c r="O59" s="107">
        <f t="shared" si="13"/>
        <v>0</v>
      </c>
      <c r="P59" s="106"/>
      <c r="Q59" s="106"/>
      <c r="R59" s="106"/>
      <c r="S59" s="106"/>
      <c r="T59" s="107">
        <f t="shared" si="14"/>
        <v>0</v>
      </c>
      <c r="U59" s="106"/>
      <c r="V59" s="106"/>
      <c r="W59" s="106"/>
      <c r="X59" s="106"/>
      <c r="Y59" s="107">
        <f t="shared" si="15"/>
        <v>0</v>
      </c>
      <c r="Z59" s="106"/>
      <c r="AA59" s="106"/>
      <c r="AB59" s="106"/>
      <c r="AC59" s="106"/>
      <c r="AD59" s="107">
        <f t="shared" si="16"/>
        <v>0</v>
      </c>
      <c r="AE59" s="106"/>
      <c r="AF59" s="106"/>
      <c r="AG59" s="106"/>
      <c r="AH59" s="106"/>
      <c r="AI59" s="107">
        <f t="shared" si="17"/>
        <v>0</v>
      </c>
      <c r="AJ59" s="106"/>
      <c r="AK59" s="106"/>
      <c r="AL59" s="106"/>
      <c r="AM59" s="106"/>
      <c r="AN59" s="107">
        <f t="shared" si="18"/>
        <v>0</v>
      </c>
    </row>
    <row r="60" spans="4:40">
      <c r="D60" s="105" t="s">
        <v>121</v>
      </c>
      <c r="E60" s="106" t="s">
        <v>122</v>
      </c>
      <c r="F60" s="106"/>
      <c r="G60" s="106"/>
      <c r="H60" s="106"/>
      <c r="I60" s="106"/>
      <c r="J60" s="107">
        <f t="shared" si="12"/>
        <v>0</v>
      </c>
      <c r="K60" s="106"/>
      <c r="L60" s="106"/>
      <c r="M60" s="106"/>
      <c r="N60" s="106"/>
      <c r="O60" s="107">
        <f t="shared" si="13"/>
        <v>0</v>
      </c>
      <c r="P60" s="106"/>
      <c r="Q60" s="106"/>
      <c r="R60" s="106"/>
      <c r="S60" s="106"/>
      <c r="T60" s="107">
        <f t="shared" si="14"/>
        <v>0</v>
      </c>
      <c r="U60" s="106"/>
      <c r="V60" s="106"/>
      <c r="W60" s="106"/>
      <c r="X60" s="106"/>
      <c r="Y60" s="107">
        <f t="shared" si="15"/>
        <v>0</v>
      </c>
      <c r="Z60" s="106"/>
      <c r="AA60" s="106"/>
      <c r="AB60" s="106"/>
      <c r="AC60" s="106"/>
      <c r="AD60" s="107">
        <f t="shared" si="16"/>
        <v>0</v>
      </c>
      <c r="AE60" s="106"/>
      <c r="AF60" s="106"/>
      <c r="AG60" s="106"/>
      <c r="AH60" s="106"/>
      <c r="AI60" s="107">
        <f t="shared" si="17"/>
        <v>0</v>
      </c>
      <c r="AJ60" s="106"/>
      <c r="AK60" s="106"/>
      <c r="AL60" s="106"/>
      <c r="AM60" s="106"/>
      <c r="AN60" s="107">
        <f t="shared" si="18"/>
        <v>0</v>
      </c>
    </row>
    <row r="61" spans="4:40">
      <c r="D61" s="105" t="s">
        <v>123</v>
      </c>
      <c r="E61" s="106" t="s">
        <v>124</v>
      </c>
      <c r="F61" s="106"/>
      <c r="G61" s="106"/>
      <c r="H61" s="106"/>
      <c r="I61" s="106"/>
      <c r="J61" s="107">
        <f t="shared" si="12"/>
        <v>0</v>
      </c>
      <c r="K61" s="106"/>
      <c r="L61" s="106"/>
      <c r="M61" s="106"/>
      <c r="N61" s="106"/>
      <c r="O61" s="107">
        <f t="shared" si="13"/>
        <v>0</v>
      </c>
      <c r="P61" s="106"/>
      <c r="Q61" s="106"/>
      <c r="R61" s="106"/>
      <c r="S61" s="106"/>
      <c r="T61" s="107">
        <f t="shared" si="14"/>
        <v>0</v>
      </c>
      <c r="U61" s="106"/>
      <c r="V61" s="106"/>
      <c r="W61" s="106"/>
      <c r="X61" s="106"/>
      <c r="Y61" s="107">
        <f t="shared" si="15"/>
        <v>0</v>
      </c>
      <c r="Z61" s="106"/>
      <c r="AA61" s="106"/>
      <c r="AB61" s="106"/>
      <c r="AC61" s="106"/>
      <c r="AD61" s="107">
        <f t="shared" si="16"/>
        <v>0</v>
      </c>
      <c r="AE61" s="106"/>
      <c r="AF61" s="106"/>
      <c r="AG61" s="106"/>
      <c r="AH61" s="106"/>
      <c r="AI61" s="107">
        <f t="shared" si="17"/>
        <v>0</v>
      </c>
      <c r="AJ61" s="106"/>
      <c r="AK61" s="106"/>
      <c r="AL61" s="106"/>
      <c r="AM61" s="106"/>
      <c r="AN61" s="107">
        <f t="shared" si="18"/>
        <v>0</v>
      </c>
    </row>
    <row r="62" spans="4:40">
      <c r="D62" s="105" t="s">
        <v>125</v>
      </c>
      <c r="E62" s="106" t="s">
        <v>126</v>
      </c>
      <c r="F62" s="106"/>
      <c r="G62" s="106"/>
      <c r="H62" s="106"/>
      <c r="I62" s="106"/>
      <c r="J62" s="107">
        <f t="shared" si="12"/>
        <v>0</v>
      </c>
      <c r="K62" s="106"/>
      <c r="L62" s="106"/>
      <c r="M62" s="106"/>
      <c r="N62" s="106"/>
      <c r="O62" s="107">
        <f t="shared" si="13"/>
        <v>0</v>
      </c>
      <c r="P62" s="106"/>
      <c r="Q62" s="106"/>
      <c r="R62" s="106"/>
      <c r="S62" s="106"/>
      <c r="T62" s="107">
        <f t="shared" si="14"/>
        <v>0</v>
      </c>
      <c r="U62" s="106"/>
      <c r="V62" s="106"/>
      <c r="W62" s="106"/>
      <c r="X62" s="106"/>
      <c r="Y62" s="107">
        <f t="shared" si="15"/>
        <v>0</v>
      </c>
      <c r="Z62" s="106"/>
      <c r="AA62" s="106"/>
      <c r="AB62" s="106"/>
      <c r="AC62" s="106"/>
      <c r="AD62" s="107">
        <f t="shared" si="16"/>
        <v>0</v>
      </c>
      <c r="AE62" s="106"/>
      <c r="AF62" s="106"/>
      <c r="AG62" s="106"/>
      <c r="AH62" s="106"/>
      <c r="AI62" s="107">
        <f t="shared" si="17"/>
        <v>0</v>
      </c>
      <c r="AJ62" s="106"/>
      <c r="AK62" s="106"/>
      <c r="AL62" s="106"/>
      <c r="AM62" s="106"/>
      <c r="AN62" s="107">
        <f t="shared" si="18"/>
        <v>0</v>
      </c>
    </row>
    <row r="63" spans="4:40">
      <c r="D63" s="105" t="s">
        <v>127</v>
      </c>
      <c r="E63" s="106" t="s">
        <v>128</v>
      </c>
      <c r="F63" s="106"/>
      <c r="G63" s="106"/>
      <c r="H63" s="106"/>
      <c r="I63" s="106"/>
      <c r="J63" s="107">
        <f t="shared" si="12"/>
        <v>0</v>
      </c>
      <c r="K63" s="106"/>
      <c r="L63" s="106"/>
      <c r="M63" s="106"/>
      <c r="N63" s="106"/>
      <c r="O63" s="107">
        <f t="shared" si="13"/>
        <v>0</v>
      </c>
      <c r="P63" s="106"/>
      <c r="Q63" s="106"/>
      <c r="R63" s="106"/>
      <c r="S63" s="106"/>
      <c r="T63" s="107">
        <f t="shared" si="14"/>
        <v>0</v>
      </c>
      <c r="U63" s="106"/>
      <c r="V63" s="106"/>
      <c r="W63" s="106"/>
      <c r="X63" s="106"/>
      <c r="Y63" s="107">
        <f t="shared" si="15"/>
        <v>0</v>
      </c>
      <c r="Z63" s="106"/>
      <c r="AA63" s="106"/>
      <c r="AB63" s="106"/>
      <c r="AC63" s="106"/>
      <c r="AD63" s="107">
        <f t="shared" si="16"/>
        <v>0</v>
      </c>
      <c r="AE63" s="106"/>
      <c r="AF63" s="106"/>
      <c r="AG63" s="106"/>
      <c r="AH63" s="106"/>
      <c r="AI63" s="107">
        <f t="shared" si="17"/>
        <v>0</v>
      </c>
      <c r="AJ63" s="106"/>
      <c r="AK63" s="106"/>
      <c r="AL63" s="106"/>
      <c r="AM63" s="106"/>
      <c r="AN63" s="107">
        <f t="shared" si="18"/>
        <v>0</v>
      </c>
    </row>
    <row r="64" spans="4:40">
      <c r="D64" s="105" t="s">
        <v>129</v>
      </c>
      <c r="E64" s="106" t="s">
        <v>130</v>
      </c>
      <c r="F64" s="106"/>
      <c r="G64" s="106"/>
      <c r="H64" s="106"/>
      <c r="I64" s="106"/>
      <c r="J64" s="107">
        <f t="shared" si="12"/>
        <v>0</v>
      </c>
      <c r="K64" s="106"/>
      <c r="L64" s="106"/>
      <c r="M64" s="106"/>
      <c r="N64" s="106"/>
      <c r="O64" s="107">
        <f t="shared" si="13"/>
        <v>0</v>
      </c>
      <c r="P64" s="106"/>
      <c r="Q64" s="106"/>
      <c r="R64" s="106"/>
      <c r="S64" s="106"/>
      <c r="T64" s="107">
        <f t="shared" si="14"/>
        <v>0</v>
      </c>
      <c r="U64" s="106"/>
      <c r="V64" s="106"/>
      <c r="W64" s="106"/>
      <c r="X64" s="106"/>
      <c r="Y64" s="107">
        <f t="shared" si="15"/>
        <v>0</v>
      </c>
      <c r="Z64" s="106"/>
      <c r="AA64" s="106"/>
      <c r="AB64" s="106"/>
      <c r="AC64" s="106"/>
      <c r="AD64" s="107">
        <f t="shared" si="16"/>
        <v>0</v>
      </c>
      <c r="AE64" s="106"/>
      <c r="AF64" s="106"/>
      <c r="AG64" s="106"/>
      <c r="AH64" s="106"/>
      <c r="AI64" s="107">
        <f t="shared" si="17"/>
        <v>0</v>
      </c>
      <c r="AJ64" s="106"/>
      <c r="AK64" s="106"/>
      <c r="AL64" s="106"/>
      <c r="AM64" s="106"/>
      <c r="AN64" s="107">
        <f t="shared" si="18"/>
        <v>0</v>
      </c>
    </row>
    <row r="65" spans="4:40">
      <c r="D65" s="105" t="s">
        <v>131</v>
      </c>
      <c r="E65" s="106" t="s">
        <v>132</v>
      </c>
      <c r="F65" s="106"/>
      <c r="G65" s="106"/>
      <c r="H65" s="106"/>
      <c r="I65" s="106"/>
      <c r="J65" s="107">
        <f t="shared" si="12"/>
        <v>0</v>
      </c>
      <c r="K65" s="106"/>
      <c r="L65" s="106"/>
      <c r="M65" s="106"/>
      <c r="N65" s="106"/>
      <c r="O65" s="107">
        <f t="shared" si="13"/>
        <v>0</v>
      </c>
      <c r="P65" s="106"/>
      <c r="Q65" s="106"/>
      <c r="R65" s="106"/>
      <c r="S65" s="106"/>
      <c r="T65" s="107">
        <f t="shared" si="14"/>
        <v>0</v>
      </c>
      <c r="U65" s="106"/>
      <c r="V65" s="106"/>
      <c r="W65" s="106"/>
      <c r="X65" s="106"/>
      <c r="Y65" s="107">
        <f t="shared" si="15"/>
        <v>0</v>
      </c>
      <c r="Z65" s="106"/>
      <c r="AA65" s="106"/>
      <c r="AB65" s="106"/>
      <c r="AC65" s="106"/>
      <c r="AD65" s="107">
        <f t="shared" si="16"/>
        <v>0</v>
      </c>
      <c r="AE65" s="106"/>
      <c r="AF65" s="106"/>
      <c r="AG65" s="106"/>
      <c r="AH65" s="106"/>
      <c r="AI65" s="107">
        <f t="shared" si="17"/>
        <v>0</v>
      </c>
      <c r="AJ65" s="106"/>
      <c r="AK65" s="106"/>
      <c r="AL65" s="106"/>
      <c r="AM65" s="106"/>
      <c r="AN65" s="107">
        <f t="shared" si="18"/>
        <v>0</v>
      </c>
    </row>
    <row r="66" spans="4:40">
      <c r="D66" s="105" t="s">
        <v>133</v>
      </c>
      <c r="E66" s="106" t="s">
        <v>134</v>
      </c>
      <c r="F66" s="106"/>
      <c r="G66" s="106"/>
      <c r="H66" s="106"/>
      <c r="I66" s="106"/>
      <c r="J66" s="107">
        <f t="shared" si="12"/>
        <v>0</v>
      </c>
      <c r="K66" s="106"/>
      <c r="L66" s="106"/>
      <c r="M66" s="106"/>
      <c r="N66" s="106"/>
      <c r="O66" s="107">
        <f t="shared" si="13"/>
        <v>0</v>
      </c>
      <c r="P66" s="106"/>
      <c r="Q66" s="106"/>
      <c r="R66" s="106"/>
      <c r="S66" s="106"/>
      <c r="T66" s="107">
        <f t="shared" si="14"/>
        <v>0</v>
      </c>
      <c r="U66" s="106"/>
      <c r="V66" s="106"/>
      <c r="W66" s="106"/>
      <c r="X66" s="106"/>
      <c r="Y66" s="107">
        <f t="shared" si="15"/>
        <v>0</v>
      </c>
      <c r="Z66" s="106"/>
      <c r="AA66" s="106"/>
      <c r="AB66" s="106"/>
      <c r="AC66" s="106"/>
      <c r="AD66" s="107">
        <f t="shared" si="16"/>
        <v>0</v>
      </c>
      <c r="AE66" s="106"/>
      <c r="AF66" s="106"/>
      <c r="AG66" s="106"/>
      <c r="AH66" s="106"/>
      <c r="AI66" s="107">
        <f t="shared" si="17"/>
        <v>0</v>
      </c>
      <c r="AJ66" s="106"/>
      <c r="AK66" s="106"/>
      <c r="AL66" s="106"/>
      <c r="AM66" s="106"/>
      <c r="AN66" s="107">
        <f t="shared" si="18"/>
        <v>0</v>
      </c>
    </row>
    <row r="67" spans="4:40">
      <c r="D67" s="105" t="s">
        <v>135</v>
      </c>
      <c r="E67" s="106" t="s">
        <v>136</v>
      </c>
      <c r="F67" s="106"/>
      <c r="G67" s="106"/>
      <c r="H67" s="106"/>
      <c r="I67" s="106"/>
      <c r="J67" s="107">
        <f t="shared" si="12"/>
        <v>0</v>
      </c>
      <c r="K67" s="106"/>
      <c r="L67" s="106"/>
      <c r="M67" s="106"/>
      <c r="N67" s="106"/>
      <c r="O67" s="107">
        <f t="shared" si="13"/>
        <v>0</v>
      </c>
      <c r="P67" s="106"/>
      <c r="Q67" s="106"/>
      <c r="R67" s="106"/>
      <c r="S67" s="106"/>
      <c r="T67" s="107">
        <f t="shared" si="14"/>
        <v>0</v>
      </c>
      <c r="U67" s="106"/>
      <c r="V67" s="106"/>
      <c r="W67" s="106"/>
      <c r="X67" s="106"/>
      <c r="Y67" s="107">
        <f t="shared" si="15"/>
        <v>0</v>
      </c>
      <c r="Z67" s="106"/>
      <c r="AA67" s="106"/>
      <c r="AB67" s="106"/>
      <c r="AC67" s="106"/>
      <c r="AD67" s="107">
        <f t="shared" si="16"/>
        <v>0</v>
      </c>
      <c r="AE67" s="106"/>
      <c r="AF67" s="106"/>
      <c r="AG67" s="106"/>
      <c r="AH67" s="106"/>
      <c r="AI67" s="107">
        <f t="shared" si="17"/>
        <v>0</v>
      </c>
      <c r="AJ67" s="106"/>
      <c r="AK67" s="106"/>
      <c r="AL67" s="106"/>
      <c r="AM67" s="106"/>
      <c r="AN67" s="107">
        <f t="shared" si="18"/>
        <v>0</v>
      </c>
    </row>
    <row r="68" spans="4:40">
      <c r="D68" s="105" t="s">
        <v>137</v>
      </c>
      <c r="E68" s="106" t="s">
        <v>138</v>
      </c>
      <c r="F68" s="106"/>
      <c r="G68" s="106"/>
      <c r="H68" s="106"/>
      <c r="I68" s="106"/>
      <c r="J68" s="107">
        <f t="shared" si="12"/>
        <v>0</v>
      </c>
      <c r="K68" s="106"/>
      <c r="L68" s="106"/>
      <c r="M68" s="106"/>
      <c r="N68" s="106"/>
      <c r="O68" s="107">
        <f t="shared" si="13"/>
        <v>0</v>
      </c>
      <c r="P68" s="106"/>
      <c r="Q68" s="106"/>
      <c r="R68" s="106"/>
      <c r="S68" s="106"/>
      <c r="T68" s="107">
        <f t="shared" si="14"/>
        <v>0</v>
      </c>
      <c r="U68" s="106"/>
      <c r="V68" s="106"/>
      <c r="W68" s="106"/>
      <c r="X68" s="106"/>
      <c r="Y68" s="107">
        <f t="shared" si="15"/>
        <v>0</v>
      </c>
      <c r="Z68" s="106"/>
      <c r="AA68" s="106"/>
      <c r="AB68" s="106"/>
      <c r="AC68" s="106"/>
      <c r="AD68" s="107">
        <f t="shared" si="16"/>
        <v>0</v>
      </c>
      <c r="AE68" s="106"/>
      <c r="AF68" s="106"/>
      <c r="AG68" s="106"/>
      <c r="AH68" s="106"/>
      <c r="AI68" s="107">
        <f t="shared" si="17"/>
        <v>0</v>
      </c>
      <c r="AJ68" s="106"/>
      <c r="AK68" s="106"/>
      <c r="AL68" s="106"/>
      <c r="AM68" s="106"/>
      <c r="AN68" s="107">
        <f t="shared" si="18"/>
        <v>0</v>
      </c>
    </row>
    <row r="69" spans="4:40">
      <c r="D69" s="105" t="s">
        <v>139</v>
      </c>
      <c r="E69" s="106" t="s">
        <v>140</v>
      </c>
      <c r="F69" s="106"/>
      <c r="G69" s="106"/>
      <c r="H69" s="106"/>
      <c r="I69" s="106"/>
      <c r="J69" s="107">
        <f t="shared" si="12"/>
        <v>0</v>
      </c>
      <c r="K69" s="106"/>
      <c r="L69" s="106"/>
      <c r="M69" s="106"/>
      <c r="N69" s="106"/>
      <c r="O69" s="107">
        <f t="shared" si="13"/>
        <v>0</v>
      </c>
      <c r="P69" s="106"/>
      <c r="Q69" s="106"/>
      <c r="R69" s="106"/>
      <c r="S69" s="106"/>
      <c r="T69" s="107">
        <f t="shared" si="14"/>
        <v>0</v>
      </c>
      <c r="U69" s="106"/>
      <c r="V69" s="106"/>
      <c r="W69" s="106"/>
      <c r="X69" s="106"/>
      <c r="Y69" s="107">
        <f t="shared" si="15"/>
        <v>0</v>
      </c>
      <c r="Z69" s="106"/>
      <c r="AA69" s="106"/>
      <c r="AB69" s="106"/>
      <c r="AC69" s="106"/>
      <c r="AD69" s="107">
        <f t="shared" si="16"/>
        <v>0</v>
      </c>
      <c r="AE69" s="106"/>
      <c r="AF69" s="106"/>
      <c r="AG69" s="106"/>
      <c r="AH69" s="106"/>
      <c r="AI69" s="107">
        <f t="shared" si="17"/>
        <v>0</v>
      </c>
      <c r="AJ69" s="106"/>
      <c r="AK69" s="106"/>
      <c r="AL69" s="106"/>
      <c r="AM69" s="106"/>
      <c r="AN69" s="107">
        <f t="shared" si="18"/>
        <v>0</v>
      </c>
    </row>
    <row r="70" spans="4:40">
      <c r="D70" s="105" t="s">
        <v>141</v>
      </c>
      <c r="E70" s="106" t="s">
        <v>142</v>
      </c>
      <c r="F70" s="106"/>
      <c r="G70" s="106"/>
      <c r="H70" s="106"/>
      <c r="I70" s="106"/>
      <c r="J70" s="107">
        <f t="shared" si="12"/>
        <v>0</v>
      </c>
      <c r="K70" s="106"/>
      <c r="L70" s="106"/>
      <c r="M70" s="106"/>
      <c r="N70" s="106"/>
      <c r="O70" s="107">
        <f t="shared" si="13"/>
        <v>0</v>
      </c>
      <c r="P70" s="106"/>
      <c r="Q70" s="106"/>
      <c r="R70" s="106"/>
      <c r="S70" s="106"/>
      <c r="T70" s="107">
        <f t="shared" si="14"/>
        <v>0</v>
      </c>
      <c r="U70" s="106"/>
      <c r="V70" s="106"/>
      <c r="W70" s="106"/>
      <c r="X70" s="106"/>
      <c r="Y70" s="107">
        <f t="shared" si="15"/>
        <v>0</v>
      </c>
      <c r="Z70" s="106"/>
      <c r="AA70" s="106"/>
      <c r="AB70" s="106"/>
      <c r="AC70" s="106"/>
      <c r="AD70" s="107">
        <f t="shared" si="16"/>
        <v>0</v>
      </c>
      <c r="AE70" s="106"/>
      <c r="AF70" s="106"/>
      <c r="AG70" s="106"/>
      <c r="AH70" s="106"/>
      <c r="AI70" s="107">
        <f t="shared" si="17"/>
        <v>0</v>
      </c>
      <c r="AJ70" s="106"/>
      <c r="AK70" s="106"/>
      <c r="AL70" s="106"/>
      <c r="AM70" s="106"/>
      <c r="AN70" s="107">
        <f t="shared" si="18"/>
        <v>0</v>
      </c>
    </row>
    <row r="71" spans="4:40">
      <c r="D71" s="105" t="s">
        <v>143</v>
      </c>
      <c r="E71" s="106" t="s">
        <v>144</v>
      </c>
      <c r="F71" s="106"/>
      <c r="G71" s="106"/>
      <c r="H71" s="106"/>
      <c r="I71" s="106"/>
      <c r="J71" s="107">
        <f t="shared" si="12"/>
        <v>0</v>
      </c>
      <c r="K71" s="106"/>
      <c r="L71" s="106"/>
      <c r="M71" s="106"/>
      <c r="N71" s="106"/>
      <c r="O71" s="107">
        <f t="shared" si="13"/>
        <v>0</v>
      </c>
      <c r="P71" s="106"/>
      <c r="Q71" s="106"/>
      <c r="R71" s="106"/>
      <c r="S71" s="106"/>
      <c r="T71" s="107">
        <f t="shared" si="14"/>
        <v>0</v>
      </c>
      <c r="U71" s="106"/>
      <c r="V71" s="106"/>
      <c r="W71" s="106"/>
      <c r="X71" s="106"/>
      <c r="Y71" s="107">
        <f t="shared" si="15"/>
        <v>0</v>
      </c>
      <c r="Z71" s="106"/>
      <c r="AA71" s="106"/>
      <c r="AB71" s="106"/>
      <c r="AC71" s="106"/>
      <c r="AD71" s="107">
        <f t="shared" si="16"/>
        <v>0</v>
      </c>
      <c r="AE71" s="106"/>
      <c r="AF71" s="106"/>
      <c r="AG71" s="106"/>
      <c r="AH71" s="106"/>
      <c r="AI71" s="107">
        <f t="shared" si="17"/>
        <v>0</v>
      </c>
      <c r="AJ71" s="106"/>
      <c r="AK71" s="106"/>
      <c r="AL71" s="106"/>
      <c r="AM71" s="106"/>
      <c r="AN71" s="107">
        <f t="shared" si="18"/>
        <v>0</v>
      </c>
    </row>
    <row r="72" spans="4:40">
      <c r="D72" s="105" t="s">
        <v>145</v>
      </c>
      <c r="E72" s="106" t="s">
        <v>146</v>
      </c>
      <c r="F72" s="106"/>
      <c r="G72" s="106"/>
      <c r="H72" s="106"/>
      <c r="I72" s="106"/>
      <c r="J72" s="107">
        <f t="shared" si="12"/>
        <v>0</v>
      </c>
      <c r="K72" s="106"/>
      <c r="L72" s="106"/>
      <c r="M72" s="106"/>
      <c r="N72" s="106"/>
      <c r="O72" s="107">
        <f t="shared" si="13"/>
        <v>0</v>
      </c>
      <c r="P72" s="106"/>
      <c r="Q72" s="106"/>
      <c r="R72" s="106"/>
      <c r="S72" s="106"/>
      <c r="T72" s="107">
        <f t="shared" si="14"/>
        <v>0</v>
      </c>
      <c r="U72" s="106"/>
      <c r="V72" s="106"/>
      <c r="W72" s="106"/>
      <c r="X72" s="106"/>
      <c r="Y72" s="107">
        <f t="shared" si="15"/>
        <v>0</v>
      </c>
      <c r="Z72" s="106"/>
      <c r="AA72" s="106"/>
      <c r="AB72" s="106"/>
      <c r="AC72" s="106"/>
      <c r="AD72" s="107">
        <f t="shared" si="16"/>
        <v>0</v>
      </c>
      <c r="AE72" s="106"/>
      <c r="AF72" s="106"/>
      <c r="AG72" s="106"/>
      <c r="AH72" s="106"/>
      <c r="AI72" s="107">
        <f t="shared" si="17"/>
        <v>0</v>
      </c>
      <c r="AJ72" s="106"/>
      <c r="AK72" s="106"/>
      <c r="AL72" s="106"/>
      <c r="AM72" s="106"/>
      <c r="AN72" s="107">
        <f t="shared" si="18"/>
        <v>0</v>
      </c>
    </row>
    <row r="73" spans="4:40">
      <c r="D73" s="105" t="s">
        <v>147</v>
      </c>
      <c r="E73" s="106" t="s">
        <v>148</v>
      </c>
      <c r="F73" s="106"/>
      <c r="G73" s="106"/>
      <c r="H73" s="106"/>
      <c r="I73" s="106"/>
      <c r="J73" s="107">
        <f t="shared" si="12"/>
        <v>0</v>
      </c>
      <c r="K73" s="106"/>
      <c r="L73" s="106"/>
      <c r="M73" s="106"/>
      <c r="N73" s="106"/>
      <c r="O73" s="107">
        <f t="shared" si="13"/>
        <v>0</v>
      </c>
      <c r="P73" s="106"/>
      <c r="Q73" s="106"/>
      <c r="R73" s="106"/>
      <c r="S73" s="106"/>
      <c r="T73" s="107">
        <f t="shared" si="14"/>
        <v>0</v>
      </c>
      <c r="U73" s="106"/>
      <c r="V73" s="106"/>
      <c r="W73" s="106"/>
      <c r="X73" s="106"/>
      <c r="Y73" s="107">
        <f t="shared" si="15"/>
        <v>0</v>
      </c>
      <c r="Z73" s="106"/>
      <c r="AA73" s="106"/>
      <c r="AB73" s="106"/>
      <c r="AC73" s="106"/>
      <c r="AD73" s="107">
        <f t="shared" si="16"/>
        <v>0</v>
      </c>
      <c r="AE73" s="106"/>
      <c r="AF73" s="106"/>
      <c r="AG73" s="106"/>
      <c r="AH73" s="106"/>
      <c r="AI73" s="107">
        <f t="shared" si="17"/>
        <v>0</v>
      </c>
      <c r="AJ73" s="106"/>
      <c r="AK73" s="106"/>
      <c r="AL73" s="106"/>
      <c r="AM73" s="106"/>
      <c r="AN73" s="107">
        <f t="shared" si="18"/>
        <v>0</v>
      </c>
    </row>
    <row r="74" spans="4:40">
      <c r="D74" s="105" t="s">
        <v>149</v>
      </c>
      <c r="E74" s="106" t="s">
        <v>150</v>
      </c>
      <c r="F74" s="106"/>
      <c r="G74" s="106"/>
      <c r="H74" s="106"/>
      <c r="I74" s="106"/>
      <c r="J74" s="107">
        <f t="shared" si="12"/>
        <v>0</v>
      </c>
      <c r="K74" s="106"/>
      <c r="L74" s="106"/>
      <c r="M74" s="106"/>
      <c r="N74" s="106"/>
      <c r="O74" s="107">
        <f t="shared" si="13"/>
        <v>0</v>
      </c>
      <c r="P74" s="106"/>
      <c r="Q74" s="106"/>
      <c r="R74" s="106"/>
      <c r="S74" s="106"/>
      <c r="T74" s="107">
        <f t="shared" si="14"/>
        <v>0</v>
      </c>
      <c r="U74" s="106"/>
      <c r="V74" s="106"/>
      <c r="W74" s="106"/>
      <c r="X74" s="106"/>
      <c r="Y74" s="107">
        <f t="shared" si="15"/>
        <v>0</v>
      </c>
      <c r="Z74" s="106"/>
      <c r="AA74" s="106"/>
      <c r="AB74" s="106"/>
      <c r="AC74" s="106"/>
      <c r="AD74" s="107">
        <f t="shared" si="16"/>
        <v>0</v>
      </c>
      <c r="AE74" s="106"/>
      <c r="AF74" s="106"/>
      <c r="AG74" s="106"/>
      <c r="AH74" s="106"/>
      <c r="AI74" s="107">
        <f t="shared" si="17"/>
        <v>0</v>
      </c>
      <c r="AJ74" s="106"/>
      <c r="AK74" s="106"/>
      <c r="AL74" s="106"/>
      <c r="AM74" s="106"/>
      <c r="AN74" s="107">
        <f t="shared" si="18"/>
        <v>0</v>
      </c>
    </row>
    <row r="75" spans="4:40">
      <c r="D75" s="105" t="s">
        <v>151</v>
      </c>
      <c r="E75" s="106" t="s">
        <v>152</v>
      </c>
      <c r="F75" s="106"/>
      <c r="G75" s="106"/>
      <c r="H75" s="106"/>
      <c r="I75" s="106"/>
      <c r="J75" s="107">
        <f t="shared" si="12"/>
        <v>0</v>
      </c>
      <c r="K75" s="106"/>
      <c r="L75" s="106"/>
      <c r="M75" s="106"/>
      <c r="N75" s="106"/>
      <c r="O75" s="107">
        <f t="shared" si="13"/>
        <v>0</v>
      </c>
      <c r="P75" s="106"/>
      <c r="Q75" s="106"/>
      <c r="R75" s="106"/>
      <c r="S75" s="106"/>
      <c r="T75" s="107">
        <f t="shared" si="14"/>
        <v>0</v>
      </c>
      <c r="U75" s="106"/>
      <c r="V75" s="106"/>
      <c r="W75" s="106"/>
      <c r="X75" s="106"/>
      <c r="Y75" s="107">
        <f t="shared" si="15"/>
        <v>0</v>
      </c>
      <c r="Z75" s="106"/>
      <c r="AA75" s="106"/>
      <c r="AB75" s="106"/>
      <c r="AC75" s="106"/>
      <c r="AD75" s="107">
        <f t="shared" si="16"/>
        <v>0</v>
      </c>
      <c r="AE75" s="106"/>
      <c r="AF75" s="106"/>
      <c r="AG75" s="106"/>
      <c r="AH75" s="106"/>
      <c r="AI75" s="107">
        <f t="shared" si="17"/>
        <v>0</v>
      </c>
      <c r="AJ75" s="106"/>
      <c r="AK75" s="106"/>
      <c r="AL75" s="106"/>
      <c r="AM75" s="106"/>
      <c r="AN75" s="107">
        <f t="shared" si="18"/>
        <v>0</v>
      </c>
    </row>
    <row r="76" spans="4:40">
      <c r="D76" s="105" t="s">
        <v>153</v>
      </c>
      <c r="E76" s="106" t="s">
        <v>154</v>
      </c>
      <c r="F76" s="106"/>
      <c r="G76" s="106"/>
      <c r="H76" s="106"/>
      <c r="I76" s="106"/>
      <c r="J76" s="107">
        <f t="shared" si="12"/>
        <v>0</v>
      </c>
      <c r="K76" s="106"/>
      <c r="L76" s="106"/>
      <c r="M76" s="106"/>
      <c r="N76" s="106"/>
      <c r="O76" s="107">
        <f t="shared" si="13"/>
        <v>0</v>
      </c>
      <c r="P76" s="106"/>
      <c r="Q76" s="106"/>
      <c r="R76" s="106"/>
      <c r="S76" s="106"/>
      <c r="T76" s="107">
        <f t="shared" si="14"/>
        <v>0</v>
      </c>
      <c r="U76" s="106"/>
      <c r="V76" s="106"/>
      <c r="W76" s="106"/>
      <c r="X76" s="106"/>
      <c r="Y76" s="107">
        <f t="shared" si="15"/>
        <v>0</v>
      </c>
      <c r="Z76" s="106"/>
      <c r="AA76" s="106"/>
      <c r="AB76" s="106"/>
      <c r="AC76" s="106"/>
      <c r="AD76" s="107">
        <f t="shared" si="16"/>
        <v>0</v>
      </c>
      <c r="AE76" s="106"/>
      <c r="AF76" s="106"/>
      <c r="AG76" s="106"/>
      <c r="AH76" s="106"/>
      <c r="AI76" s="107">
        <f t="shared" si="17"/>
        <v>0</v>
      </c>
      <c r="AJ76" s="106"/>
      <c r="AK76" s="106"/>
      <c r="AL76" s="106"/>
      <c r="AM76" s="106"/>
      <c r="AN76" s="107">
        <f t="shared" si="18"/>
        <v>0</v>
      </c>
    </row>
    <row r="77" spans="4:40">
      <c r="D77" s="105" t="s">
        <v>155</v>
      </c>
      <c r="E77" s="106" t="s">
        <v>156</v>
      </c>
      <c r="F77" s="106"/>
      <c r="G77" s="106"/>
      <c r="H77" s="106"/>
      <c r="I77" s="106"/>
      <c r="J77" s="107">
        <f t="shared" si="12"/>
        <v>0</v>
      </c>
      <c r="K77" s="106"/>
      <c r="L77" s="106"/>
      <c r="M77" s="106"/>
      <c r="N77" s="106"/>
      <c r="O77" s="107">
        <f t="shared" si="13"/>
        <v>0</v>
      </c>
      <c r="P77" s="106"/>
      <c r="Q77" s="106"/>
      <c r="R77" s="106"/>
      <c r="S77" s="106"/>
      <c r="T77" s="107">
        <f t="shared" si="14"/>
        <v>0</v>
      </c>
      <c r="U77" s="106"/>
      <c r="V77" s="106"/>
      <c r="W77" s="106"/>
      <c r="X77" s="106"/>
      <c r="Y77" s="107">
        <f t="shared" si="15"/>
        <v>0</v>
      </c>
      <c r="Z77" s="106"/>
      <c r="AA77" s="106"/>
      <c r="AB77" s="106"/>
      <c r="AC77" s="106"/>
      <c r="AD77" s="107">
        <f t="shared" si="16"/>
        <v>0</v>
      </c>
      <c r="AE77" s="106"/>
      <c r="AF77" s="106"/>
      <c r="AG77" s="106"/>
      <c r="AH77" s="106"/>
      <c r="AI77" s="107">
        <f t="shared" si="17"/>
        <v>0</v>
      </c>
      <c r="AJ77" s="106"/>
      <c r="AK77" s="106"/>
      <c r="AL77" s="106"/>
      <c r="AM77" s="106"/>
      <c r="AN77" s="107">
        <f t="shared" si="18"/>
        <v>0</v>
      </c>
    </row>
    <row r="78" spans="4:40">
      <c r="D78" s="105" t="s">
        <v>157</v>
      </c>
      <c r="E78" s="106" t="s">
        <v>158</v>
      </c>
      <c r="F78" s="106"/>
      <c r="G78" s="106"/>
      <c r="H78" s="106"/>
      <c r="I78" s="106"/>
      <c r="J78" s="107">
        <f t="shared" si="12"/>
        <v>0</v>
      </c>
      <c r="K78" s="106"/>
      <c r="L78" s="106"/>
      <c r="M78" s="106"/>
      <c r="N78" s="106"/>
      <c r="O78" s="107">
        <f t="shared" si="13"/>
        <v>0</v>
      </c>
      <c r="P78" s="106"/>
      <c r="Q78" s="106"/>
      <c r="R78" s="106"/>
      <c r="S78" s="106"/>
      <c r="T78" s="107">
        <f t="shared" si="14"/>
        <v>0</v>
      </c>
      <c r="U78" s="106"/>
      <c r="V78" s="106"/>
      <c r="W78" s="106"/>
      <c r="X78" s="106"/>
      <c r="Y78" s="107">
        <f t="shared" si="15"/>
        <v>0</v>
      </c>
      <c r="Z78" s="106"/>
      <c r="AA78" s="106"/>
      <c r="AB78" s="106"/>
      <c r="AC78" s="106"/>
      <c r="AD78" s="107">
        <f t="shared" si="16"/>
        <v>0</v>
      </c>
      <c r="AE78" s="106"/>
      <c r="AF78" s="106"/>
      <c r="AG78" s="106"/>
      <c r="AH78" s="106"/>
      <c r="AI78" s="107">
        <f t="shared" si="17"/>
        <v>0</v>
      </c>
      <c r="AJ78" s="106"/>
      <c r="AK78" s="106"/>
      <c r="AL78" s="106"/>
      <c r="AM78" s="106"/>
      <c r="AN78" s="107">
        <f t="shared" si="18"/>
        <v>0</v>
      </c>
    </row>
    <row r="79" spans="4:40">
      <c r="D79" s="105" t="s">
        <v>159</v>
      </c>
      <c r="E79" s="106" t="s">
        <v>160</v>
      </c>
      <c r="F79" s="106"/>
      <c r="G79" s="106"/>
      <c r="H79" s="106"/>
      <c r="I79" s="106"/>
      <c r="J79" s="107">
        <f t="shared" si="12"/>
        <v>0</v>
      </c>
      <c r="K79" s="106"/>
      <c r="L79" s="106"/>
      <c r="M79" s="106"/>
      <c r="N79" s="106"/>
      <c r="O79" s="107">
        <f t="shared" si="13"/>
        <v>0</v>
      </c>
      <c r="P79" s="106"/>
      <c r="Q79" s="106"/>
      <c r="R79" s="106"/>
      <c r="S79" s="106"/>
      <c r="T79" s="107">
        <f t="shared" si="14"/>
        <v>0</v>
      </c>
      <c r="U79" s="106"/>
      <c r="V79" s="106"/>
      <c r="W79" s="106"/>
      <c r="X79" s="106"/>
      <c r="Y79" s="107">
        <f t="shared" si="15"/>
        <v>0</v>
      </c>
      <c r="Z79" s="106"/>
      <c r="AA79" s="106"/>
      <c r="AB79" s="106"/>
      <c r="AC79" s="106"/>
      <c r="AD79" s="107">
        <f t="shared" si="16"/>
        <v>0</v>
      </c>
      <c r="AE79" s="106"/>
      <c r="AF79" s="106"/>
      <c r="AG79" s="106"/>
      <c r="AH79" s="106"/>
      <c r="AI79" s="107">
        <f t="shared" si="17"/>
        <v>0</v>
      </c>
      <c r="AJ79" s="106"/>
      <c r="AK79" s="106"/>
      <c r="AL79" s="106"/>
      <c r="AM79" s="106"/>
      <c r="AN79" s="107">
        <f t="shared" si="18"/>
        <v>0</v>
      </c>
    </row>
    <row r="80" spans="4:40">
      <c r="D80" s="105" t="s">
        <v>161</v>
      </c>
      <c r="E80" s="106" t="s">
        <v>162</v>
      </c>
      <c r="F80" s="106"/>
      <c r="G80" s="106"/>
      <c r="H80" s="106"/>
      <c r="I80" s="106"/>
      <c r="J80" s="107">
        <f t="shared" si="12"/>
        <v>0</v>
      </c>
      <c r="K80" s="106"/>
      <c r="L80" s="106"/>
      <c r="M80" s="106"/>
      <c r="N80" s="106"/>
      <c r="O80" s="107">
        <f t="shared" si="13"/>
        <v>0</v>
      </c>
      <c r="P80" s="106"/>
      <c r="Q80" s="106"/>
      <c r="R80" s="106"/>
      <c r="S80" s="106"/>
      <c r="T80" s="107">
        <f t="shared" si="14"/>
        <v>0</v>
      </c>
      <c r="U80" s="106"/>
      <c r="V80" s="106"/>
      <c r="W80" s="106"/>
      <c r="X80" s="106"/>
      <c r="Y80" s="107">
        <f t="shared" si="15"/>
        <v>0</v>
      </c>
      <c r="Z80" s="106"/>
      <c r="AA80" s="106"/>
      <c r="AB80" s="106"/>
      <c r="AC80" s="106"/>
      <c r="AD80" s="107">
        <f t="shared" si="16"/>
        <v>0</v>
      </c>
      <c r="AE80" s="106"/>
      <c r="AF80" s="106"/>
      <c r="AG80" s="106"/>
      <c r="AH80" s="106"/>
      <c r="AI80" s="107">
        <f t="shared" si="17"/>
        <v>0</v>
      </c>
      <c r="AJ80" s="106"/>
      <c r="AK80" s="106"/>
      <c r="AL80" s="106"/>
      <c r="AM80" s="106"/>
      <c r="AN80" s="107">
        <f t="shared" si="18"/>
        <v>0</v>
      </c>
    </row>
    <row r="81" spans="4:40">
      <c r="D81" s="105" t="s">
        <v>163</v>
      </c>
      <c r="E81" s="106" t="s">
        <v>164</v>
      </c>
      <c r="F81" s="106"/>
      <c r="G81" s="106"/>
      <c r="H81" s="106"/>
      <c r="I81" s="106"/>
      <c r="J81" s="107">
        <f t="shared" si="12"/>
        <v>0</v>
      </c>
      <c r="K81" s="106"/>
      <c r="L81" s="106"/>
      <c r="M81" s="106"/>
      <c r="N81" s="106"/>
      <c r="O81" s="107">
        <f t="shared" si="13"/>
        <v>0</v>
      </c>
      <c r="P81" s="106"/>
      <c r="Q81" s="106"/>
      <c r="R81" s="106"/>
      <c r="S81" s="106"/>
      <c r="T81" s="107">
        <f t="shared" si="14"/>
        <v>0</v>
      </c>
      <c r="U81" s="106"/>
      <c r="V81" s="106"/>
      <c r="W81" s="106"/>
      <c r="X81" s="106"/>
      <c r="Y81" s="107">
        <f t="shared" si="15"/>
        <v>0</v>
      </c>
      <c r="Z81" s="106"/>
      <c r="AA81" s="106"/>
      <c r="AB81" s="106"/>
      <c r="AC81" s="106"/>
      <c r="AD81" s="107">
        <f t="shared" si="16"/>
        <v>0</v>
      </c>
      <c r="AE81" s="106"/>
      <c r="AF81" s="106"/>
      <c r="AG81" s="106"/>
      <c r="AH81" s="106"/>
      <c r="AI81" s="107">
        <f t="shared" si="17"/>
        <v>0</v>
      </c>
      <c r="AJ81" s="106"/>
      <c r="AK81" s="106"/>
      <c r="AL81" s="106"/>
      <c r="AM81" s="106"/>
      <c r="AN81" s="107">
        <f t="shared" si="18"/>
        <v>0</v>
      </c>
    </row>
    <row r="82" spans="4:40">
      <c r="D82" s="105" t="s">
        <v>165</v>
      </c>
      <c r="E82" s="106" t="s">
        <v>166</v>
      </c>
      <c r="F82" s="106"/>
      <c r="G82" s="106"/>
      <c r="H82" s="106"/>
      <c r="I82" s="106"/>
      <c r="J82" s="107">
        <f t="shared" si="12"/>
        <v>0</v>
      </c>
      <c r="K82" s="106"/>
      <c r="L82" s="106"/>
      <c r="M82" s="106"/>
      <c r="N82" s="106"/>
      <c r="O82" s="107">
        <f t="shared" si="13"/>
        <v>0</v>
      </c>
      <c r="P82" s="106"/>
      <c r="Q82" s="106"/>
      <c r="R82" s="106"/>
      <c r="S82" s="106"/>
      <c r="T82" s="107">
        <f t="shared" si="14"/>
        <v>0</v>
      </c>
      <c r="U82" s="106"/>
      <c r="V82" s="106"/>
      <c r="W82" s="106"/>
      <c r="X82" s="106"/>
      <c r="Y82" s="107">
        <f t="shared" si="15"/>
        <v>0</v>
      </c>
      <c r="Z82" s="106"/>
      <c r="AA82" s="106"/>
      <c r="AB82" s="106"/>
      <c r="AC82" s="106"/>
      <c r="AD82" s="107">
        <f t="shared" si="16"/>
        <v>0</v>
      </c>
      <c r="AE82" s="106"/>
      <c r="AF82" s="106"/>
      <c r="AG82" s="106"/>
      <c r="AH82" s="106"/>
      <c r="AI82" s="107">
        <f t="shared" si="17"/>
        <v>0</v>
      </c>
      <c r="AJ82" s="106"/>
      <c r="AK82" s="106"/>
      <c r="AL82" s="106"/>
      <c r="AM82" s="106"/>
      <c r="AN82" s="107">
        <f t="shared" si="18"/>
        <v>0</v>
      </c>
    </row>
    <row r="83" spans="4:40">
      <c r="D83" s="105" t="s">
        <v>167</v>
      </c>
      <c r="E83" s="106" t="s">
        <v>168</v>
      </c>
      <c r="F83" s="106"/>
      <c r="G83" s="106"/>
      <c r="H83" s="106"/>
      <c r="I83" s="106"/>
      <c r="J83" s="107">
        <f t="shared" si="12"/>
        <v>0</v>
      </c>
      <c r="K83" s="106"/>
      <c r="L83" s="106"/>
      <c r="M83" s="106"/>
      <c r="N83" s="106"/>
      <c r="O83" s="107">
        <f t="shared" si="13"/>
        <v>0</v>
      </c>
      <c r="P83" s="106"/>
      <c r="Q83" s="106"/>
      <c r="R83" s="106"/>
      <c r="S83" s="106"/>
      <c r="T83" s="107">
        <f t="shared" si="14"/>
        <v>0</v>
      </c>
      <c r="U83" s="106"/>
      <c r="V83" s="106"/>
      <c r="W83" s="106"/>
      <c r="X83" s="106"/>
      <c r="Y83" s="107">
        <f t="shared" si="15"/>
        <v>0</v>
      </c>
      <c r="Z83" s="106"/>
      <c r="AA83" s="106"/>
      <c r="AB83" s="106"/>
      <c r="AC83" s="106"/>
      <c r="AD83" s="107">
        <f t="shared" si="16"/>
        <v>0</v>
      </c>
      <c r="AE83" s="106"/>
      <c r="AF83" s="106"/>
      <c r="AG83" s="106"/>
      <c r="AH83" s="106"/>
      <c r="AI83" s="107">
        <f t="shared" si="17"/>
        <v>0</v>
      </c>
      <c r="AJ83" s="106"/>
      <c r="AK83" s="106"/>
      <c r="AL83" s="106"/>
      <c r="AM83" s="106"/>
      <c r="AN83" s="107">
        <f t="shared" si="18"/>
        <v>0</v>
      </c>
    </row>
    <row r="84" spans="4:40">
      <c r="D84" s="105" t="s">
        <v>169</v>
      </c>
      <c r="E84" s="106" t="s">
        <v>170</v>
      </c>
      <c r="F84" s="106"/>
      <c r="G84" s="106"/>
      <c r="H84" s="106"/>
      <c r="I84" s="106"/>
      <c r="J84" s="107">
        <f t="shared" si="12"/>
        <v>0</v>
      </c>
      <c r="K84" s="106"/>
      <c r="L84" s="106"/>
      <c r="M84" s="106"/>
      <c r="N84" s="106"/>
      <c r="O84" s="107">
        <f t="shared" si="13"/>
        <v>0</v>
      </c>
      <c r="P84" s="106"/>
      <c r="Q84" s="106"/>
      <c r="R84" s="106"/>
      <c r="S84" s="106"/>
      <c r="T84" s="107">
        <f t="shared" si="14"/>
        <v>0</v>
      </c>
      <c r="U84" s="106"/>
      <c r="V84" s="106"/>
      <c r="W84" s="106"/>
      <c r="X84" s="106"/>
      <c r="Y84" s="107">
        <f t="shared" si="15"/>
        <v>0</v>
      </c>
      <c r="Z84" s="106"/>
      <c r="AA84" s="106"/>
      <c r="AB84" s="106"/>
      <c r="AC84" s="106"/>
      <c r="AD84" s="107">
        <f t="shared" si="16"/>
        <v>0</v>
      </c>
      <c r="AE84" s="106"/>
      <c r="AF84" s="106"/>
      <c r="AG84" s="106"/>
      <c r="AH84" s="106"/>
      <c r="AI84" s="107">
        <f t="shared" si="17"/>
        <v>0</v>
      </c>
      <c r="AJ84" s="106"/>
      <c r="AK84" s="106"/>
      <c r="AL84" s="106"/>
      <c r="AM84" s="106"/>
      <c r="AN84" s="107">
        <f t="shared" si="18"/>
        <v>0</v>
      </c>
    </row>
    <row r="85" spans="4:40">
      <c r="D85" s="105" t="s">
        <v>171</v>
      </c>
      <c r="E85" s="106" t="s">
        <v>172</v>
      </c>
      <c r="F85" s="106"/>
      <c r="G85" s="106"/>
      <c r="H85" s="106"/>
      <c r="I85" s="106"/>
      <c r="J85" s="107">
        <f t="shared" si="12"/>
        <v>0</v>
      </c>
      <c r="K85" s="106"/>
      <c r="L85" s="106"/>
      <c r="M85" s="106"/>
      <c r="N85" s="106"/>
      <c r="O85" s="107">
        <f t="shared" si="13"/>
        <v>0</v>
      </c>
      <c r="P85" s="106"/>
      <c r="Q85" s="106"/>
      <c r="R85" s="106"/>
      <c r="S85" s="106"/>
      <c r="T85" s="107">
        <f t="shared" si="14"/>
        <v>0</v>
      </c>
      <c r="U85" s="106"/>
      <c r="V85" s="106"/>
      <c r="W85" s="106"/>
      <c r="X85" s="106"/>
      <c r="Y85" s="107">
        <f t="shared" si="15"/>
        <v>0</v>
      </c>
      <c r="Z85" s="106"/>
      <c r="AA85" s="106"/>
      <c r="AB85" s="106"/>
      <c r="AC85" s="106"/>
      <c r="AD85" s="107">
        <f t="shared" si="16"/>
        <v>0</v>
      </c>
      <c r="AE85" s="106"/>
      <c r="AF85" s="106"/>
      <c r="AG85" s="106"/>
      <c r="AH85" s="106"/>
      <c r="AI85" s="107">
        <f t="shared" si="17"/>
        <v>0</v>
      </c>
      <c r="AJ85" s="106"/>
      <c r="AK85" s="106"/>
      <c r="AL85" s="106"/>
      <c r="AM85" s="106"/>
      <c r="AN85" s="107">
        <f t="shared" si="18"/>
        <v>0</v>
      </c>
    </row>
    <row r="86" spans="4:40">
      <c r="D86" s="105" t="s">
        <v>173</v>
      </c>
      <c r="E86" s="106" t="s">
        <v>174</v>
      </c>
      <c r="F86" s="106"/>
      <c r="G86" s="106"/>
      <c r="H86" s="106"/>
      <c r="I86" s="106"/>
      <c r="J86" s="107">
        <f t="shared" si="12"/>
        <v>0</v>
      </c>
      <c r="K86" s="106"/>
      <c r="L86" s="106"/>
      <c r="M86" s="106"/>
      <c r="N86" s="106"/>
      <c r="O86" s="107">
        <f t="shared" si="13"/>
        <v>0</v>
      </c>
      <c r="P86" s="106"/>
      <c r="Q86" s="106"/>
      <c r="R86" s="106"/>
      <c r="S86" s="106"/>
      <c r="T86" s="107">
        <f t="shared" si="14"/>
        <v>0</v>
      </c>
      <c r="U86" s="106"/>
      <c r="V86" s="106"/>
      <c r="W86" s="106"/>
      <c r="X86" s="106"/>
      <c r="Y86" s="107">
        <f t="shared" si="15"/>
        <v>0</v>
      </c>
      <c r="Z86" s="106"/>
      <c r="AA86" s="106"/>
      <c r="AB86" s="106"/>
      <c r="AC86" s="106"/>
      <c r="AD86" s="107">
        <f t="shared" si="16"/>
        <v>0</v>
      </c>
      <c r="AE86" s="106"/>
      <c r="AF86" s="106"/>
      <c r="AG86" s="106"/>
      <c r="AH86" s="106"/>
      <c r="AI86" s="107">
        <f t="shared" si="17"/>
        <v>0</v>
      </c>
      <c r="AJ86" s="106"/>
      <c r="AK86" s="106"/>
      <c r="AL86" s="106"/>
      <c r="AM86" s="106"/>
      <c r="AN86" s="107">
        <f t="shared" si="18"/>
        <v>0</v>
      </c>
    </row>
    <row r="87" spans="4:40">
      <c r="D87" s="105" t="s">
        <v>175</v>
      </c>
      <c r="E87" s="106" t="s">
        <v>176</v>
      </c>
      <c r="F87" s="106"/>
      <c r="G87" s="106"/>
      <c r="H87" s="106"/>
      <c r="I87" s="106"/>
      <c r="J87" s="107">
        <f t="shared" si="12"/>
        <v>0</v>
      </c>
      <c r="K87" s="106"/>
      <c r="L87" s="106"/>
      <c r="M87" s="106"/>
      <c r="N87" s="106"/>
      <c r="O87" s="107">
        <f t="shared" si="13"/>
        <v>0</v>
      </c>
      <c r="P87" s="106"/>
      <c r="Q87" s="106"/>
      <c r="R87" s="106"/>
      <c r="S87" s="106"/>
      <c r="T87" s="107">
        <f t="shared" si="14"/>
        <v>0</v>
      </c>
      <c r="U87" s="106"/>
      <c r="V87" s="106"/>
      <c r="W87" s="106"/>
      <c r="X87" s="106"/>
      <c r="Y87" s="107">
        <f t="shared" si="15"/>
        <v>0</v>
      </c>
      <c r="Z87" s="106"/>
      <c r="AA87" s="106"/>
      <c r="AB87" s="106"/>
      <c r="AC87" s="106"/>
      <c r="AD87" s="107">
        <f t="shared" si="16"/>
        <v>0</v>
      </c>
      <c r="AE87" s="106"/>
      <c r="AF87" s="106"/>
      <c r="AG87" s="106"/>
      <c r="AH87" s="106"/>
      <c r="AI87" s="107">
        <f t="shared" si="17"/>
        <v>0</v>
      </c>
      <c r="AJ87" s="106"/>
      <c r="AK87" s="106"/>
      <c r="AL87" s="106"/>
      <c r="AM87" s="106"/>
      <c r="AN87" s="107">
        <f t="shared" si="18"/>
        <v>0</v>
      </c>
    </row>
    <row r="88" spans="4:40">
      <c r="D88" s="105" t="s">
        <v>177</v>
      </c>
      <c r="E88" s="106" t="s">
        <v>178</v>
      </c>
      <c r="F88" s="106"/>
      <c r="G88" s="106"/>
      <c r="H88" s="106"/>
      <c r="I88" s="106"/>
      <c r="J88" s="107">
        <f t="shared" si="12"/>
        <v>0</v>
      </c>
      <c r="K88" s="106"/>
      <c r="L88" s="106"/>
      <c r="M88" s="106"/>
      <c r="N88" s="106"/>
      <c r="O88" s="107">
        <f t="shared" si="13"/>
        <v>0</v>
      </c>
      <c r="P88" s="106"/>
      <c r="Q88" s="106"/>
      <c r="R88" s="106"/>
      <c r="S88" s="106"/>
      <c r="T88" s="107">
        <f t="shared" si="14"/>
        <v>0</v>
      </c>
      <c r="U88" s="106"/>
      <c r="V88" s="106"/>
      <c r="W88" s="106"/>
      <c r="X88" s="106"/>
      <c r="Y88" s="107">
        <f t="shared" si="15"/>
        <v>0</v>
      </c>
      <c r="Z88" s="106"/>
      <c r="AA88" s="106"/>
      <c r="AB88" s="106"/>
      <c r="AC88" s="106"/>
      <c r="AD88" s="107">
        <f t="shared" si="16"/>
        <v>0</v>
      </c>
      <c r="AE88" s="106"/>
      <c r="AF88" s="106"/>
      <c r="AG88" s="106"/>
      <c r="AH88" s="106"/>
      <c r="AI88" s="107">
        <f t="shared" si="17"/>
        <v>0</v>
      </c>
      <c r="AJ88" s="106"/>
      <c r="AK88" s="106"/>
      <c r="AL88" s="106"/>
      <c r="AM88" s="106"/>
      <c r="AN88" s="107">
        <f t="shared" si="18"/>
        <v>0</v>
      </c>
    </row>
    <row r="89" spans="4:40">
      <c r="D89" s="36"/>
      <c r="E89" s="36"/>
      <c r="F89" s="441">
        <f t="shared" ref="F89:AN89" si="19">SUM(F54:F88)</f>
        <v>2178.7999999999997</v>
      </c>
      <c r="G89" s="441">
        <f t="shared" si="19"/>
        <v>3562.7</v>
      </c>
      <c r="H89" s="441">
        <f t="shared" si="19"/>
        <v>625</v>
      </c>
      <c r="I89" s="441">
        <f t="shared" si="19"/>
        <v>321.3</v>
      </c>
      <c r="J89" s="441">
        <f t="shared" si="19"/>
        <v>6687.7999999999993</v>
      </c>
      <c r="K89" s="441">
        <f t="shared" si="19"/>
        <v>2.7E-2</v>
      </c>
      <c r="L89" s="441">
        <f t="shared" si="19"/>
        <v>6</v>
      </c>
      <c r="M89" s="107">
        <f t="shared" si="19"/>
        <v>0</v>
      </c>
      <c r="N89" s="107">
        <f t="shared" si="19"/>
        <v>0</v>
      </c>
      <c r="O89" s="441">
        <f t="shared" si="19"/>
        <v>6.0270000000000001</v>
      </c>
      <c r="P89" s="441">
        <f t="shared" si="19"/>
        <v>0.69700000000000006</v>
      </c>
      <c r="Q89" s="441">
        <f t="shared" si="19"/>
        <v>6.27</v>
      </c>
      <c r="R89" s="107">
        <f t="shared" si="19"/>
        <v>0</v>
      </c>
      <c r="S89" s="107">
        <f t="shared" si="19"/>
        <v>0</v>
      </c>
      <c r="T89" s="441">
        <f t="shared" si="19"/>
        <v>6.9670000000000005</v>
      </c>
      <c r="U89" s="441">
        <f t="shared" si="19"/>
        <v>7.2400000000000006E-2</v>
      </c>
      <c r="V89" s="441">
        <f t="shared" si="19"/>
        <v>0.35989357</v>
      </c>
      <c r="W89" s="441">
        <f t="shared" si="19"/>
        <v>2.3392840000000002E-2</v>
      </c>
      <c r="X89" s="441">
        <f t="shared" si="19"/>
        <v>0</v>
      </c>
      <c r="Y89" s="441">
        <f>SUM(Y54:Y88)</f>
        <v>0.45568640999999999</v>
      </c>
      <c r="Z89" s="107">
        <f t="shared" si="19"/>
        <v>0</v>
      </c>
      <c r="AA89" s="107">
        <f t="shared" si="19"/>
        <v>0</v>
      </c>
      <c r="AB89" s="107">
        <f t="shared" si="19"/>
        <v>0</v>
      </c>
      <c r="AC89" s="107">
        <f t="shared" si="19"/>
        <v>0</v>
      </c>
      <c r="AD89" s="107">
        <f t="shared" si="19"/>
        <v>0</v>
      </c>
      <c r="AE89" s="107">
        <f t="shared" si="19"/>
        <v>0</v>
      </c>
      <c r="AF89" s="107">
        <f t="shared" si="19"/>
        <v>0</v>
      </c>
      <c r="AG89" s="107">
        <f t="shared" si="19"/>
        <v>0</v>
      </c>
      <c r="AH89" s="107">
        <f t="shared" si="19"/>
        <v>0</v>
      </c>
      <c r="AI89" s="107">
        <f t="shared" si="19"/>
        <v>0</v>
      </c>
      <c r="AJ89" s="107">
        <f t="shared" si="19"/>
        <v>0</v>
      </c>
      <c r="AK89" s="107">
        <f t="shared" si="19"/>
        <v>0</v>
      </c>
      <c r="AL89" s="107">
        <f t="shared" si="19"/>
        <v>0</v>
      </c>
      <c r="AM89" s="107">
        <f t="shared" si="19"/>
        <v>0</v>
      </c>
      <c r="AN89" s="107">
        <f t="shared" si="19"/>
        <v>0</v>
      </c>
    </row>
    <row r="144" spans="13:27"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</row>
    <row r="145" spans="13:27"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</row>
    <row r="146" spans="13:27"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</row>
    <row r="147" spans="13:27"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</row>
    <row r="148" spans="13:27"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</row>
    <row r="149" spans="13:27"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</row>
    <row r="150" spans="13:27"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</row>
    <row r="151" spans="13:27"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</row>
    <row r="152" spans="13:27"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</row>
    <row r="153" spans="13:27"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</row>
    <row r="154" spans="13:27"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</row>
    <row r="155" spans="13:27"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</row>
    <row r="156" spans="13:27"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</row>
    <row r="157" spans="13:27"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</row>
    <row r="158" spans="13:27"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</row>
    <row r="159" spans="13:27"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</row>
    <row r="160" spans="13:27"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</row>
    <row r="161" spans="13:27"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</row>
    <row r="162" spans="13:27"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</row>
    <row r="163" spans="13:27"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</row>
    <row r="164" spans="13:27"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</row>
    <row r="165" spans="13:27"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</row>
    <row r="166" spans="13:27"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</row>
    <row r="167" spans="13:27"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</row>
    <row r="168" spans="13:27"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</row>
    <row r="169" spans="13:27"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</row>
    <row r="170" spans="13:27"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</row>
    <row r="171" spans="13:27"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</row>
    <row r="172" spans="13:27"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</row>
    <row r="173" spans="13:27"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</row>
    <row r="174" spans="13:27"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</row>
    <row r="175" spans="13:27"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</row>
    <row r="176" spans="13:27"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</row>
    <row r="177" spans="13:27"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</row>
    <row r="178" spans="13:27"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</row>
    <row r="179" spans="13:27"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</row>
    <row r="180" spans="13:27"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</row>
    <row r="181" spans="13:27"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</row>
    <row r="182" spans="13:27"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</row>
    <row r="183" spans="13:27"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</row>
    <row r="184" spans="13:27"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</row>
    <row r="185" spans="13:27"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</row>
    <row r="186" spans="13:27"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</row>
    <row r="187" spans="13:27"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</row>
    <row r="188" spans="13:27"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</row>
    <row r="189" spans="13:27"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</row>
    <row r="190" spans="13:27"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</row>
    <row r="191" spans="13:27"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</row>
    <row r="192" spans="13:27"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</row>
    <row r="193" spans="13:27"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</row>
    <row r="194" spans="13:27"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</row>
    <row r="195" spans="13:27"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</row>
    <row r="196" spans="13:27"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</row>
    <row r="197" spans="13:27"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</row>
    <row r="198" spans="13:27"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</row>
    <row r="199" spans="13:27"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</row>
    <row r="200" spans="13:27"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</row>
    <row r="201" spans="13:27"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</row>
    <row r="202" spans="13:27"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</row>
    <row r="203" spans="13:27"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</row>
    <row r="204" spans="13:27"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</row>
    <row r="205" spans="13:27"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</row>
    <row r="206" spans="13:27"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</row>
    <row r="207" spans="13:27"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</row>
    <row r="208" spans="13:27"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</row>
    <row r="209" spans="13:27"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</row>
    <row r="210" spans="13:27"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</row>
    <row r="211" spans="13:27"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</row>
    <row r="212" spans="13:27"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</row>
    <row r="213" spans="13:27"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</row>
    <row r="214" spans="13:27"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</row>
    <row r="215" spans="13:27"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</row>
    <row r="216" spans="13:27"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</row>
    <row r="217" spans="13:27"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</row>
    <row r="218" spans="13:27"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</row>
    <row r="219" spans="13:27"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</row>
    <row r="220" spans="13:27"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</row>
    <row r="221" spans="13:27"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</row>
    <row r="222" spans="13:27"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</row>
    <row r="223" spans="13:27"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</row>
    <row r="224" spans="13:27"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</row>
    <row r="225" spans="13:27"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</row>
    <row r="226" spans="13:27"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</row>
    <row r="227" spans="13:27"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</row>
    <row r="228" spans="13:27"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</row>
    <row r="229" spans="13:27"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</row>
    <row r="230" spans="13:27"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</row>
    <row r="231" spans="13:27"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</row>
    <row r="232" spans="13:27"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</row>
    <row r="233" spans="13:27"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</row>
    <row r="234" spans="13:27"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</row>
    <row r="235" spans="13:27"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</row>
    <row r="236" spans="13:27"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</row>
    <row r="237" spans="13:27"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</row>
    <row r="238" spans="13:27"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</row>
    <row r="239" spans="13:27"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</row>
    <row r="240" spans="13:27"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</row>
    <row r="241" spans="13:27"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</row>
    <row r="242" spans="13:27"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</row>
    <row r="243" spans="13:27"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</row>
    <row r="244" spans="13:27"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28" priority="13" stopIfTrue="1">
      <formula>NOT(ISERROR(SEARCH("Err",AQ26)))</formula>
    </cfRule>
  </conditionalFormatting>
  <conditionalFormatting sqref="AQ36:AR37 Z38:AA46">
    <cfRule type="expression" dxfId="327" priority="11" stopIfTrue="1">
      <formula>NOT(ISERROR(SEARCH("Err",Z36)))</formula>
    </cfRule>
  </conditionalFormatting>
  <conditionalFormatting sqref="AQ9:AQ25">
    <cfRule type="expression" dxfId="326" priority="9" stopIfTrue="1">
      <formula>NOT(ISERROR(SEARCH("Err",AQ9)))</formula>
    </cfRule>
  </conditionalFormatting>
  <conditionalFormatting sqref="AR23:AR25">
    <cfRule type="expression" dxfId="325" priority="8" stopIfTrue="1">
      <formula>NOT(ISERROR(SEARCH("Err",AR23)))</formula>
    </cfRule>
  </conditionalFormatting>
  <conditionalFormatting sqref="AQ23:AQ25">
    <cfRule type="expression" dxfId="324" priority="7" stopIfTrue="1">
      <formula>NOT(ISERROR(SEARCH("Err",AQ23)))</formula>
    </cfRule>
  </conditionalFormatting>
  <conditionalFormatting sqref="AR9:AR25">
    <cfRule type="expression" dxfId="323" priority="10" stopIfTrue="1">
      <formula>NOT(ISERROR(SEARCH("Err",AR9)))</formula>
    </cfRule>
  </conditionalFormatting>
  <conditionalFormatting sqref="AA46">
    <cfRule type="expression" dxfId="322" priority="6" stopIfTrue="1">
      <formula>NOT(ISERROR(SEARCH("Err",AA46)))</formula>
    </cfRule>
  </conditionalFormatting>
  <conditionalFormatting sqref="Z46">
    <cfRule type="expression" dxfId="321" priority="5" stopIfTrue="1">
      <formula>NOT(ISERROR(SEARCH("Err",Z46)))</formula>
    </cfRule>
  </conditionalFormatting>
  <conditionalFormatting sqref="AR35">
    <cfRule type="expression" dxfId="320" priority="4" stopIfTrue="1">
      <formula>NOT(ISERROR(SEARCH("Err",AR35)))</formula>
    </cfRule>
  </conditionalFormatting>
  <conditionalFormatting sqref="AQ35">
    <cfRule type="expression" dxfId="319" priority="3" stopIfTrue="1">
      <formula>NOT(ISERROR(SEARCH("Err",AQ35)))</formula>
    </cfRule>
  </conditionalFormatting>
  <conditionalFormatting sqref="AA46">
    <cfRule type="expression" dxfId="318" priority="1" stopIfTrue="1">
      <formula>NOT(ISERROR(SEARCH("Err",AA46)))</formula>
    </cfRule>
  </conditionalFormatting>
  <pageMargins left="0.25" right="0.25" top="0.75" bottom="0.75" header="0.3" footer="0.3"/>
  <pageSetup paperSize="8" scale="26" fitToHeight="0" orientation="landscape" r:id="rId1"/>
  <ignoredErrors>
    <ignoredError sqref="AJ19:AJ20 AJ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17"/>
  <sheetViews>
    <sheetView topLeftCell="S1" zoomScale="90" zoomScaleNormal="90" workbookViewId="0">
      <selection activeCell="AI23" sqref="AI23"/>
    </sheetView>
  </sheetViews>
  <sheetFormatPr defaultColWidth="9.140625" defaultRowHeight="12.75"/>
  <cols>
    <col min="1" max="1" width="8.7109375" style="36" customWidth="1"/>
    <col min="2" max="3" width="1.7109375" style="36" customWidth="1"/>
    <col min="4" max="4" width="53.85546875" style="36" customWidth="1"/>
    <col min="5" max="5" width="26.42578125" style="36" customWidth="1"/>
    <col min="6" max="6" width="11.85546875" style="36" customWidth="1"/>
    <col min="7" max="10" width="2.28515625" style="36" customWidth="1"/>
    <col min="11" max="26" width="10.7109375" style="36" customWidth="1"/>
    <col min="27" max="27" width="2.28515625" style="36" customWidth="1"/>
    <col min="28" max="34" width="10.7109375" style="36" customWidth="1"/>
    <col min="35" max="35" width="11.7109375" style="36" bestFit="1" customWidth="1"/>
    <col min="36" max="41" width="10.7109375" style="36" customWidth="1"/>
    <col min="42" max="42" width="13.7109375" style="36" customWidth="1"/>
    <col min="43" max="43" width="10.7109375" style="36" customWidth="1"/>
    <col min="44" max="44" width="2.28515625" style="36" customWidth="1"/>
    <col min="45" max="60" width="10.7109375" style="36" customWidth="1"/>
    <col min="61" max="61" width="2.28515625" style="36" customWidth="1"/>
    <col min="62" max="16384" width="9.140625" style="36"/>
  </cols>
  <sheetData>
    <row r="1" spans="1:76" s="3" customFormat="1">
      <c r="A1" s="31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32" t="str">
        <f>'Cover Sheet'!$D$12</f>
        <v>SSES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269">
        <f>'Cover Sheet'!$D$14</f>
        <v>2017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</row>
    <row r="7" spans="1:76">
      <c r="K7" s="11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76">
      <c r="B8" s="89" t="s">
        <v>179</v>
      </c>
      <c r="C8" s="86"/>
      <c r="D8" s="86"/>
      <c r="E8" s="86"/>
      <c r="K8" s="11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76" ht="12.75" customHeight="1">
      <c r="B9" s="86"/>
      <c r="C9" s="86"/>
      <c r="D9" s="27" t="s">
        <v>425</v>
      </c>
      <c r="F9" s="86" t="s">
        <v>180</v>
      </c>
      <c r="K9" s="116"/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/>
      <c r="S9" s="108"/>
      <c r="T9" s="108"/>
      <c r="U9" s="108"/>
      <c r="V9" s="108"/>
      <c r="W9" s="108"/>
      <c r="X9" s="108"/>
      <c r="Y9" s="93">
        <f>SUM(L9:P9)</f>
        <v>0</v>
      </c>
      <c r="Z9" s="93">
        <f>SUM(Q9:X9)</f>
        <v>0</v>
      </c>
      <c r="AA9" s="109"/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/>
      <c r="AK9" s="110"/>
      <c r="AL9" s="110"/>
      <c r="AM9" s="110"/>
      <c r="AN9" s="110"/>
      <c r="AO9" s="110"/>
      <c r="AP9" s="93">
        <f>SUM(AC9:AG9)</f>
        <v>0</v>
      </c>
      <c r="AQ9" s="93">
        <f>SUM(AH9:AO9)</f>
        <v>0</v>
      </c>
      <c r="AR9" s="109"/>
    </row>
    <row r="10" spans="1:76" ht="12.75" customHeight="1">
      <c r="B10" s="86"/>
      <c r="C10" s="86"/>
      <c r="D10" s="27" t="s">
        <v>282</v>
      </c>
      <c r="F10" s="86" t="s">
        <v>181</v>
      </c>
      <c r="K10" s="116"/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/>
      <c r="S10" s="108"/>
      <c r="T10" s="108"/>
      <c r="U10" s="108"/>
      <c r="V10" s="108"/>
      <c r="W10" s="108"/>
      <c r="X10" s="108"/>
      <c r="Y10" s="93">
        <f t="shared" ref="Y10:Y13" si="0">SUM(L10:P10)</f>
        <v>0</v>
      </c>
      <c r="Z10" s="93">
        <f t="shared" ref="Z10:Z18" si="1">SUM(Q10:X10)</f>
        <v>0</v>
      </c>
      <c r="AA10" s="109"/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/>
      <c r="AK10" s="111"/>
      <c r="AL10" s="111"/>
      <c r="AM10" s="111"/>
      <c r="AN10" s="111"/>
      <c r="AO10" s="111"/>
      <c r="AP10" s="93">
        <f t="shared" ref="AP10:AP17" si="2">SUM(AC10:AG10)</f>
        <v>0</v>
      </c>
      <c r="AQ10" s="93">
        <f t="shared" ref="AQ10:AQ17" si="3">SUM(AH10:AO10)</f>
        <v>0</v>
      </c>
      <c r="AR10" s="109"/>
    </row>
    <row r="11" spans="1:76" ht="12.75" customHeight="1">
      <c r="B11" s="86"/>
      <c r="C11" s="86"/>
      <c r="D11" s="86" t="s">
        <v>182</v>
      </c>
      <c r="F11" s="86" t="s">
        <v>5</v>
      </c>
      <c r="K11" s="116"/>
      <c r="L11" s="110">
        <v>0</v>
      </c>
      <c r="M11" s="110">
        <v>0.80743560345654575</v>
      </c>
      <c r="N11" s="110">
        <v>1.3614642354217774</v>
      </c>
      <c r="O11" s="110">
        <v>0.47695373276086173</v>
      </c>
      <c r="P11" s="110">
        <v>1.0881883471824911</v>
      </c>
      <c r="Q11" s="110">
        <v>0</v>
      </c>
      <c r="R11" s="110">
        <v>4.5037920000000016E-2</v>
      </c>
      <c r="S11" s="108"/>
      <c r="T11" s="108"/>
      <c r="U11" s="108"/>
      <c r="V11" s="108"/>
      <c r="W11" s="108"/>
      <c r="X11" s="108"/>
      <c r="Y11" s="93">
        <f t="shared" si="0"/>
        <v>3.734041918821676</v>
      </c>
      <c r="Z11" s="93">
        <f t="shared" si="1"/>
        <v>4.5037920000000016E-2</v>
      </c>
      <c r="AA11" s="109"/>
      <c r="AC11" s="111">
        <v>0</v>
      </c>
      <c r="AD11" s="111">
        <v>4</v>
      </c>
      <c r="AE11" s="111">
        <v>19</v>
      </c>
      <c r="AF11" s="111">
        <v>8</v>
      </c>
      <c r="AG11" s="111">
        <v>3</v>
      </c>
      <c r="AH11" s="111">
        <v>0</v>
      </c>
      <c r="AI11" s="111">
        <v>1</v>
      </c>
      <c r="AJ11" s="111"/>
      <c r="AK11" s="111"/>
      <c r="AL11" s="111"/>
      <c r="AM11" s="111"/>
      <c r="AN11" s="111"/>
      <c r="AO11" s="111"/>
      <c r="AP11" s="93">
        <f t="shared" si="2"/>
        <v>34</v>
      </c>
      <c r="AQ11" s="93">
        <f t="shared" si="3"/>
        <v>1</v>
      </c>
      <c r="AR11" s="109"/>
    </row>
    <row r="12" spans="1:76" ht="12.75" customHeight="1">
      <c r="B12" s="86"/>
      <c r="C12" s="86"/>
      <c r="D12" s="86" t="s">
        <v>183</v>
      </c>
      <c r="F12" s="86" t="s">
        <v>5</v>
      </c>
      <c r="K12" s="116"/>
      <c r="L12" s="110">
        <v>0</v>
      </c>
      <c r="M12" s="110">
        <v>1.0974352161494991</v>
      </c>
      <c r="N12" s="110">
        <v>1.553722392169653</v>
      </c>
      <c r="O12" s="110">
        <v>1.4683466995243286</v>
      </c>
      <c r="P12" s="110">
        <v>0.56812942531042576</v>
      </c>
      <c r="Q12" s="110">
        <v>0.45647500000000002</v>
      </c>
      <c r="R12" s="110">
        <v>0.77159480000000003</v>
      </c>
      <c r="S12" s="108"/>
      <c r="T12" s="108"/>
      <c r="U12" s="108"/>
      <c r="V12" s="108"/>
      <c r="W12" s="108"/>
      <c r="X12" s="108"/>
      <c r="Y12" s="93">
        <f t="shared" si="0"/>
        <v>4.6876337331539064</v>
      </c>
      <c r="Z12" s="93">
        <f t="shared" si="1"/>
        <v>1.2280698000000001</v>
      </c>
      <c r="AA12" s="109"/>
      <c r="AC12" s="110">
        <v>0</v>
      </c>
      <c r="AD12" s="110">
        <v>24</v>
      </c>
      <c r="AE12" s="110">
        <v>142</v>
      </c>
      <c r="AF12" s="110">
        <v>21</v>
      </c>
      <c r="AG12" s="110">
        <v>357</v>
      </c>
      <c r="AH12" s="110">
        <v>13</v>
      </c>
      <c r="AI12" s="110">
        <v>19</v>
      </c>
      <c r="AJ12" s="110"/>
      <c r="AK12" s="110"/>
      <c r="AL12" s="110"/>
      <c r="AM12" s="110"/>
      <c r="AN12" s="110"/>
      <c r="AO12" s="110"/>
      <c r="AP12" s="93">
        <f t="shared" si="2"/>
        <v>544</v>
      </c>
      <c r="AQ12" s="93">
        <f t="shared" si="3"/>
        <v>32</v>
      </c>
      <c r="AR12" s="109"/>
    </row>
    <row r="13" spans="1:76" ht="12.75" customHeight="1">
      <c r="B13" s="86"/>
      <c r="C13" s="86"/>
      <c r="D13" s="86" t="s">
        <v>184</v>
      </c>
      <c r="F13" s="86" t="s">
        <v>5</v>
      </c>
      <c r="K13" s="116"/>
      <c r="L13" s="110">
        <v>0.13704259915579017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4.3489999999999996E-3</v>
      </c>
      <c r="S13" s="108"/>
      <c r="T13" s="108"/>
      <c r="U13" s="108"/>
      <c r="V13" s="108"/>
      <c r="W13" s="108"/>
      <c r="X13" s="108"/>
      <c r="Y13" s="93">
        <f t="shared" si="0"/>
        <v>0.13704259915579017</v>
      </c>
      <c r="Z13" s="93">
        <f t="shared" si="1"/>
        <v>4.3489999999999996E-3</v>
      </c>
      <c r="AA13" s="109"/>
      <c r="AC13" s="110">
        <v>2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1</v>
      </c>
      <c r="AJ13" s="110"/>
      <c r="AK13" s="110"/>
      <c r="AL13" s="110"/>
      <c r="AM13" s="110"/>
      <c r="AN13" s="110"/>
      <c r="AO13" s="110"/>
      <c r="AP13" s="93">
        <f t="shared" si="2"/>
        <v>2</v>
      </c>
      <c r="AQ13" s="93">
        <f t="shared" si="3"/>
        <v>1</v>
      </c>
      <c r="AR13" s="109"/>
    </row>
    <row r="14" spans="1:76" ht="12.75" customHeight="1">
      <c r="B14" s="86"/>
      <c r="C14" s="86"/>
      <c r="D14" s="86" t="s">
        <v>185</v>
      </c>
      <c r="F14" s="86" t="s">
        <v>5</v>
      </c>
      <c r="K14" s="116"/>
      <c r="L14" s="110">
        <v>0</v>
      </c>
      <c r="M14" s="110">
        <v>0</v>
      </c>
      <c r="N14" s="110">
        <v>0</v>
      </c>
      <c r="O14" s="110">
        <v>6.7402834902706321E-2</v>
      </c>
      <c r="P14" s="110">
        <v>0</v>
      </c>
      <c r="Q14" s="110">
        <v>0</v>
      </c>
      <c r="R14" s="110">
        <v>0</v>
      </c>
      <c r="S14" s="108"/>
      <c r="T14" s="108"/>
      <c r="U14" s="108"/>
      <c r="V14" s="108"/>
      <c r="W14" s="108"/>
      <c r="X14" s="108"/>
      <c r="Y14" s="93">
        <f t="shared" ref="Y14:Y18" si="4">SUM(L14:P14)</f>
        <v>6.7402834902706321E-2</v>
      </c>
      <c r="Z14" s="93">
        <f t="shared" si="1"/>
        <v>0</v>
      </c>
      <c r="AA14" s="109"/>
      <c r="AC14" s="108">
        <v>0</v>
      </c>
      <c r="AD14" s="108">
        <v>0</v>
      </c>
      <c r="AE14" s="108">
        <v>0</v>
      </c>
      <c r="AF14" s="108">
        <v>1</v>
      </c>
      <c r="AG14" s="108">
        <v>0</v>
      </c>
      <c r="AH14" s="110">
        <v>0</v>
      </c>
      <c r="AI14" s="110">
        <v>0</v>
      </c>
      <c r="AJ14" s="110"/>
      <c r="AK14" s="110"/>
      <c r="AL14" s="110"/>
      <c r="AM14" s="110"/>
      <c r="AN14" s="110"/>
      <c r="AO14" s="110"/>
      <c r="AP14" s="93">
        <f t="shared" si="2"/>
        <v>1</v>
      </c>
      <c r="AQ14" s="93">
        <f t="shared" si="3"/>
        <v>0</v>
      </c>
      <c r="AR14" s="109"/>
    </row>
    <row r="15" spans="1:76" ht="12.75" customHeight="1">
      <c r="B15" s="86"/>
      <c r="C15" s="86"/>
      <c r="D15" s="86" t="s">
        <v>186</v>
      </c>
      <c r="F15" s="91" t="s">
        <v>187</v>
      </c>
      <c r="K15" s="116"/>
      <c r="L15" s="110">
        <v>0</v>
      </c>
      <c r="M15" s="110">
        <v>0.22387228445388824</v>
      </c>
      <c r="N15" s="110">
        <v>0.28727823606655928</v>
      </c>
      <c r="O15" s="110">
        <v>0.7125264583044405</v>
      </c>
      <c r="P15" s="110">
        <v>5.6060054590314323E-2</v>
      </c>
      <c r="Q15" s="110">
        <v>0</v>
      </c>
      <c r="R15" s="110">
        <v>0.96958549999999999</v>
      </c>
      <c r="S15" s="108"/>
      <c r="T15" s="108"/>
      <c r="U15" s="108"/>
      <c r="V15" s="108"/>
      <c r="W15" s="108"/>
      <c r="X15" s="108"/>
      <c r="Y15" s="93">
        <f t="shared" si="4"/>
        <v>1.2797370334152023</v>
      </c>
      <c r="Z15" s="93">
        <f t="shared" si="1"/>
        <v>0.96958549999999999</v>
      </c>
      <c r="AA15" s="109"/>
      <c r="AC15" s="108">
        <v>2</v>
      </c>
      <c r="AD15" s="108">
        <v>1</v>
      </c>
      <c r="AE15" s="108">
        <v>0</v>
      </c>
      <c r="AF15" s="110">
        <v>2</v>
      </c>
      <c r="AG15" s="110">
        <v>1</v>
      </c>
      <c r="AH15" s="110">
        <v>0</v>
      </c>
      <c r="AI15" s="110">
        <v>2</v>
      </c>
      <c r="AJ15" s="110"/>
      <c r="AK15" s="110"/>
      <c r="AL15" s="110"/>
      <c r="AM15" s="110"/>
      <c r="AN15" s="110"/>
      <c r="AO15" s="110"/>
      <c r="AP15" s="93">
        <f t="shared" si="2"/>
        <v>6</v>
      </c>
      <c r="AQ15" s="93">
        <f t="shared" si="3"/>
        <v>2</v>
      </c>
      <c r="AR15" s="109"/>
    </row>
    <row r="16" spans="1:76" ht="12.75" customHeight="1">
      <c r="B16" s="86"/>
      <c r="C16" s="86"/>
      <c r="D16" s="86" t="s">
        <v>188</v>
      </c>
      <c r="F16" s="91" t="s">
        <v>5</v>
      </c>
      <c r="K16" s="116"/>
      <c r="L16" s="110">
        <v>1.1591477235814565E-2</v>
      </c>
      <c r="M16" s="110">
        <v>3.9237490000000007E-2</v>
      </c>
      <c r="N16" s="110">
        <v>9.2641992924276627E-3</v>
      </c>
      <c r="O16" s="110">
        <v>0.21784252100230045</v>
      </c>
      <c r="P16" s="110">
        <v>0.34119199978927534</v>
      </c>
      <c r="Q16" s="110">
        <v>0.56999999999999995</v>
      </c>
      <c r="R16" s="110">
        <v>1.121166E-2</v>
      </c>
      <c r="S16" s="108"/>
      <c r="T16" s="108"/>
      <c r="U16" s="108"/>
      <c r="V16" s="108"/>
      <c r="W16" s="108"/>
      <c r="X16" s="108"/>
      <c r="Y16" s="93">
        <f t="shared" si="4"/>
        <v>0.61912768731981793</v>
      </c>
      <c r="Z16" s="93">
        <f t="shared" si="1"/>
        <v>0.58121165999999991</v>
      </c>
      <c r="AA16" s="112"/>
      <c r="AC16" s="110">
        <v>2</v>
      </c>
      <c r="AD16" s="110">
        <v>37</v>
      </c>
      <c r="AE16" s="110">
        <v>79</v>
      </c>
      <c r="AF16" s="110">
        <v>36</v>
      </c>
      <c r="AG16" s="110">
        <v>53</v>
      </c>
      <c r="AH16" s="110">
        <v>20</v>
      </c>
      <c r="AI16" s="110">
        <v>4</v>
      </c>
      <c r="AJ16" s="110"/>
      <c r="AK16" s="110"/>
      <c r="AL16" s="110"/>
      <c r="AM16" s="110"/>
      <c r="AN16" s="110"/>
      <c r="AO16" s="110"/>
      <c r="AP16" s="93">
        <f t="shared" si="2"/>
        <v>207</v>
      </c>
      <c r="AQ16" s="93">
        <f t="shared" si="3"/>
        <v>24</v>
      </c>
      <c r="AR16" s="113"/>
    </row>
    <row r="17" spans="2:54" ht="12.75" customHeight="1">
      <c r="B17" s="86"/>
      <c r="C17" s="86"/>
      <c r="D17" s="86" t="s">
        <v>189</v>
      </c>
      <c r="F17" s="91" t="s">
        <v>5</v>
      </c>
      <c r="K17" s="116"/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08"/>
      <c r="T17" s="108"/>
      <c r="U17" s="108"/>
      <c r="V17" s="108"/>
      <c r="W17" s="108"/>
      <c r="X17" s="108"/>
      <c r="Y17" s="93">
        <f t="shared" si="4"/>
        <v>0</v>
      </c>
      <c r="Z17" s="93">
        <f t="shared" si="1"/>
        <v>0</v>
      </c>
      <c r="AA17" s="112"/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/>
      <c r="AK17" s="110"/>
      <c r="AL17" s="110"/>
      <c r="AM17" s="110"/>
      <c r="AN17" s="110"/>
      <c r="AO17" s="110"/>
      <c r="AP17" s="93">
        <f t="shared" si="2"/>
        <v>0</v>
      </c>
      <c r="AQ17" s="93">
        <f t="shared" si="3"/>
        <v>0</v>
      </c>
      <c r="AR17" s="113"/>
    </row>
    <row r="18" spans="2:54" ht="12.75" customHeight="1">
      <c r="B18" s="86"/>
      <c r="C18" s="86"/>
      <c r="D18" s="114" t="s">
        <v>1</v>
      </c>
      <c r="E18" s="114"/>
      <c r="K18" s="116"/>
      <c r="L18" s="252">
        <f t="shared" ref="L18:X18" si="5">SUM(L9:L17)</f>
        <v>0.14863407639160475</v>
      </c>
      <c r="M18" s="115">
        <f t="shared" si="5"/>
        <v>2.1679805940599333</v>
      </c>
      <c r="N18" s="115">
        <f t="shared" si="5"/>
        <v>3.2117290629504178</v>
      </c>
      <c r="O18" s="115">
        <f t="shared" si="5"/>
        <v>2.9430722464946379</v>
      </c>
      <c r="P18" s="115">
        <f t="shared" si="5"/>
        <v>2.0535698268725064</v>
      </c>
      <c r="Q18" s="115">
        <f t="shared" si="5"/>
        <v>1.026475</v>
      </c>
      <c r="R18" s="115">
        <f t="shared" si="5"/>
        <v>1.8017788800000003</v>
      </c>
      <c r="S18" s="115">
        <f t="shared" si="5"/>
        <v>0</v>
      </c>
      <c r="T18" s="115">
        <f t="shared" si="5"/>
        <v>0</v>
      </c>
      <c r="U18" s="115">
        <f t="shared" si="5"/>
        <v>0</v>
      </c>
      <c r="V18" s="115">
        <f t="shared" si="5"/>
        <v>0</v>
      </c>
      <c r="W18" s="115">
        <f t="shared" si="5"/>
        <v>0</v>
      </c>
      <c r="X18" s="115">
        <f t="shared" si="5"/>
        <v>0</v>
      </c>
      <c r="Y18" s="93">
        <f t="shared" si="4"/>
        <v>10.5249858067691</v>
      </c>
      <c r="Z18" s="93">
        <f t="shared" si="1"/>
        <v>2.8282538800000001</v>
      </c>
      <c r="AA18" s="109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09"/>
      <c r="AS18" s="109"/>
    </row>
    <row r="19" spans="2:54" ht="12.75" customHeight="1">
      <c r="B19" s="86"/>
      <c r="C19" s="86"/>
      <c r="D19" s="86"/>
      <c r="E19" s="86"/>
      <c r="K19" s="116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</row>
    <row r="20" spans="2:54" ht="12.75" customHeight="1">
      <c r="B20" s="26" t="s">
        <v>285</v>
      </c>
      <c r="F20" s="86"/>
      <c r="K20" s="116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2:54" ht="12.75" customHeight="1">
      <c r="B21" s="86"/>
      <c r="C21" s="86"/>
      <c r="D21" s="245" t="s">
        <v>298</v>
      </c>
      <c r="F21" s="86" t="s">
        <v>190</v>
      </c>
      <c r="K21" s="11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C21" s="108">
        <v>947</v>
      </c>
      <c r="AD21" s="108">
        <v>938.58</v>
      </c>
      <c r="AE21" s="108">
        <v>938.58</v>
      </c>
      <c r="AF21" s="108">
        <v>923.56500000000005</v>
      </c>
      <c r="AG21" s="108">
        <v>921.86500000000001</v>
      </c>
      <c r="AH21" s="108">
        <v>1134.3579999999999</v>
      </c>
      <c r="AI21" s="108">
        <v>1123</v>
      </c>
      <c r="AJ21" s="108"/>
      <c r="AK21" s="108"/>
      <c r="AL21" s="108"/>
      <c r="AM21" s="108"/>
      <c r="AN21" s="108"/>
      <c r="AO21" s="108"/>
      <c r="AP21" s="118"/>
      <c r="AQ21" s="118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2:54" ht="12.75" customHeight="1">
      <c r="B22" s="86"/>
      <c r="C22" s="86"/>
      <c r="D22" s="245" t="s">
        <v>299</v>
      </c>
      <c r="F22" s="86" t="s">
        <v>191</v>
      </c>
      <c r="K22" s="11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C22" s="108">
        <v>591617</v>
      </c>
      <c r="AD22" s="108">
        <v>524315.93347908789</v>
      </c>
      <c r="AE22" s="108">
        <v>520538.39308375993</v>
      </c>
      <c r="AF22" s="108">
        <v>513316.17808375997</v>
      </c>
      <c r="AG22" s="108">
        <v>513316.17808375997</v>
      </c>
      <c r="AH22" s="108">
        <v>689617.70799999998</v>
      </c>
      <c r="AI22" s="108">
        <v>684272.83600000001</v>
      </c>
      <c r="AJ22" s="108"/>
      <c r="AK22" s="108"/>
      <c r="AL22" s="108"/>
      <c r="AM22" s="108"/>
      <c r="AN22" s="108"/>
      <c r="AO22" s="108"/>
      <c r="AP22" s="118"/>
      <c r="AQ22" s="118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2:54" ht="12.75" customHeight="1">
      <c r="B23" s="86"/>
      <c r="C23" s="86"/>
      <c r="D23" s="243" t="s">
        <v>283</v>
      </c>
      <c r="F23" s="86" t="s">
        <v>191</v>
      </c>
      <c r="K23" s="116"/>
      <c r="L23" s="8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C23" s="108">
        <v>29905</v>
      </c>
      <c r="AD23" s="108">
        <v>23487</v>
      </c>
      <c r="AE23" s="108">
        <v>20562</v>
      </c>
      <c r="AF23" s="108">
        <v>17184</v>
      </c>
      <c r="AG23" s="108">
        <v>18804</v>
      </c>
      <c r="AH23" s="108">
        <v>14851</v>
      </c>
      <c r="AI23" s="108">
        <v>21199</v>
      </c>
      <c r="AJ23" s="108"/>
      <c r="AK23" s="108"/>
      <c r="AL23" s="108"/>
      <c r="AM23" s="108"/>
      <c r="AN23" s="108"/>
      <c r="AO23" s="108"/>
      <c r="AP23" s="93">
        <f>SUM(AC23:AG23)</f>
        <v>109942</v>
      </c>
      <c r="AQ23" s="93">
        <f>SUM(AH23:AO23)</f>
        <v>36050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2:54" ht="12.75" customHeight="1">
      <c r="B24" s="86"/>
      <c r="C24" s="86"/>
      <c r="D24" s="243" t="s">
        <v>284</v>
      </c>
      <c r="F24" s="86" t="s">
        <v>192</v>
      </c>
      <c r="K24" s="116"/>
      <c r="L24" s="8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C24" s="253">
        <f t="shared" ref="AC24:AO24" si="6">IF(AC22&gt;0,AC23/AC22,"-")</f>
        <v>5.0547905148094124E-2</v>
      </c>
      <c r="AD24" s="117">
        <f t="shared" si="6"/>
        <v>4.4795510684087894E-2</v>
      </c>
      <c r="AE24" s="117">
        <f t="shared" si="6"/>
        <v>3.9501409066461241E-2</v>
      </c>
      <c r="AF24" s="117">
        <f t="shared" si="6"/>
        <v>3.3476443435211611E-2</v>
      </c>
      <c r="AG24" s="117">
        <f>IF(AG22&gt;0,AG23/AG22,"-")</f>
        <v>3.6632393060737845E-2</v>
      </c>
      <c r="AH24" s="117">
        <f>IF(AH22&gt;0,AH23/AH22,"-")</f>
        <v>2.1535119860930253E-2</v>
      </c>
      <c r="AI24" s="117">
        <f>IF(AI22&gt;0,AI23/AI22,"-")</f>
        <v>3.0980332529231075E-2</v>
      </c>
      <c r="AJ24" s="117" t="str">
        <f t="shared" si="6"/>
        <v>-</v>
      </c>
      <c r="AK24" s="117" t="str">
        <f t="shared" si="6"/>
        <v>-</v>
      </c>
      <c r="AL24" s="117" t="str">
        <f t="shared" si="6"/>
        <v>-</v>
      </c>
      <c r="AM24" s="117" t="str">
        <f t="shared" si="6"/>
        <v>-</v>
      </c>
      <c r="AN24" s="117" t="str">
        <f t="shared" si="6"/>
        <v>-</v>
      </c>
      <c r="AO24" s="117" t="str">
        <f t="shared" si="6"/>
        <v>-</v>
      </c>
      <c r="AP24" s="118"/>
      <c r="AQ24" s="118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2:54" ht="12.75" customHeight="1">
      <c r="B25" s="86"/>
      <c r="C25" s="86"/>
      <c r="D25" s="27" t="s">
        <v>300</v>
      </c>
      <c r="F25" s="86" t="s">
        <v>191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93">
        <f>SUM(AC25:AG25)</f>
        <v>0</v>
      </c>
      <c r="AQ25" s="93">
        <f>SUM(AH25:AO25)</f>
        <v>0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2:54" ht="12.75" customHeight="1">
      <c r="B26" s="86"/>
      <c r="C26" s="86"/>
      <c r="D26" s="86"/>
      <c r="F26" s="86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</row>
    <row r="27" spans="2:54" ht="12.75" customHeight="1">
      <c r="B27" s="90" t="s">
        <v>193</v>
      </c>
      <c r="C27" s="86"/>
      <c r="F27" s="86"/>
      <c r="AA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</row>
    <row r="28" spans="2:54" ht="12.75" customHeight="1">
      <c r="B28" s="86"/>
      <c r="C28" s="86"/>
      <c r="D28" s="121" t="s">
        <v>194</v>
      </c>
      <c r="F28" s="86" t="s">
        <v>195</v>
      </c>
      <c r="AA28" s="113"/>
      <c r="AC28" s="108">
        <v>17731.089000000004</v>
      </c>
      <c r="AD28" s="108">
        <v>18278.569000000007</v>
      </c>
      <c r="AE28" s="108">
        <v>20277.507000000005</v>
      </c>
      <c r="AF28" s="108">
        <v>22983.677000000007</v>
      </c>
      <c r="AG28" s="108">
        <v>21967.991000000009</v>
      </c>
      <c r="AH28" s="108">
        <v>25702</v>
      </c>
      <c r="AI28" s="108">
        <v>24272.526000000023</v>
      </c>
      <c r="AJ28" s="108"/>
      <c r="AK28" s="108"/>
      <c r="AL28" s="108"/>
      <c r="AM28" s="108"/>
      <c r="AN28" s="108"/>
      <c r="AO28" s="108"/>
      <c r="AP28" s="118"/>
      <c r="AQ28" s="118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</row>
    <row r="29" spans="2:54" ht="12.75" customHeight="1">
      <c r="B29" s="86"/>
      <c r="C29" s="86"/>
      <c r="D29" s="91" t="s">
        <v>196</v>
      </c>
      <c r="F29" s="86" t="s">
        <v>195</v>
      </c>
      <c r="AA29" s="113"/>
      <c r="AC29" s="108">
        <v>78</v>
      </c>
      <c r="AD29" s="108">
        <v>93</v>
      </c>
      <c r="AE29" s="108">
        <v>138</v>
      </c>
      <c r="AF29" s="108">
        <v>107</v>
      </c>
      <c r="AG29" s="108">
        <v>102</v>
      </c>
      <c r="AH29" s="108">
        <v>132.99999999999994</v>
      </c>
      <c r="AI29" s="108">
        <v>132.29999999999998</v>
      </c>
      <c r="AJ29" s="108"/>
      <c r="AK29" s="108"/>
      <c r="AL29" s="108"/>
      <c r="AM29" s="108"/>
      <c r="AN29" s="108"/>
      <c r="AO29" s="108"/>
      <c r="AP29" s="93">
        <f>SUM(AC29:AG29)</f>
        <v>518</v>
      </c>
      <c r="AQ29" s="93">
        <f>SUM(AH29:AO29)</f>
        <v>265.29999999999995</v>
      </c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</row>
    <row r="30" spans="2:54" ht="12.75" customHeight="1">
      <c r="B30" s="86"/>
      <c r="C30" s="86"/>
      <c r="D30" s="243" t="s">
        <v>286</v>
      </c>
      <c r="F30" s="86" t="s">
        <v>192</v>
      </c>
      <c r="AA30" s="113"/>
      <c r="AC30" s="253">
        <f t="shared" ref="AC30:AO30" si="7">IF(AC28&gt;0,AC29/AC28,"-")</f>
        <v>4.3990529854088479E-3</v>
      </c>
      <c r="AD30" s="117">
        <f t="shared" si="7"/>
        <v>5.0879256466958636E-3</v>
      </c>
      <c r="AE30" s="117">
        <f t="shared" si="7"/>
        <v>6.8055703297254426E-3</v>
      </c>
      <c r="AF30" s="117">
        <f t="shared" si="7"/>
        <v>4.6554778854575778E-3</v>
      </c>
      <c r="AG30" s="117">
        <f t="shared" si="7"/>
        <v>4.6431191636959407E-3</v>
      </c>
      <c r="AH30" s="117">
        <f t="shared" si="7"/>
        <v>5.1746945762975623E-3</v>
      </c>
      <c r="AI30" s="117">
        <f t="shared" si="7"/>
        <v>5.4506069949209184E-3</v>
      </c>
      <c r="AJ30" s="117" t="str">
        <f t="shared" si="7"/>
        <v>-</v>
      </c>
      <c r="AK30" s="117" t="str">
        <f t="shared" si="7"/>
        <v>-</v>
      </c>
      <c r="AL30" s="117" t="str">
        <f t="shared" si="7"/>
        <v>-</v>
      </c>
      <c r="AM30" s="117" t="str">
        <f t="shared" si="7"/>
        <v>-</v>
      </c>
      <c r="AN30" s="117" t="str">
        <f t="shared" si="7"/>
        <v>-</v>
      </c>
      <c r="AO30" s="117" t="str">
        <f t="shared" si="7"/>
        <v>-</v>
      </c>
      <c r="AP30" s="118"/>
      <c r="AQ30" s="118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</row>
    <row r="31" spans="2:54" ht="12.75" customHeight="1">
      <c r="B31" s="86"/>
      <c r="C31" s="86"/>
      <c r="D31" s="91"/>
      <c r="F31" s="86"/>
      <c r="AA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</row>
    <row r="32" spans="2:54" ht="12.75" customHeight="1">
      <c r="B32" s="90" t="s">
        <v>186</v>
      </c>
      <c r="C32" s="86"/>
      <c r="F32" s="86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</row>
    <row r="33" spans="2:54" ht="12.75" customHeight="1">
      <c r="B33" s="86"/>
      <c r="C33" s="86"/>
      <c r="D33" s="122" t="s">
        <v>197</v>
      </c>
      <c r="F33" s="123" t="s">
        <v>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13"/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12</v>
      </c>
      <c r="AJ33" s="108"/>
      <c r="AK33" s="108"/>
      <c r="AL33" s="108"/>
      <c r="AM33" s="108"/>
      <c r="AN33" s="108"/>
      <c r="AO33" s="108"/>
      <c r="AP33" s="93">
        <f>SUM(AC33:AG33)</f>
        <v>0</v>
      </c>
      <c r="AQ33" s="93">
        <f>SUM(AH33:AO33)</f>
        <v>12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</row>
    <row r="34" spans="2:54" ht="15">
      <c r="B34" s="86"/>
      <c r="C34" s="86"/>
      <c r="D34" s="86"/>
      <c r="F34" s="8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54"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2:54"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54"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2:54"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2:54"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2:54"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54"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2:54"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2:54"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2:54"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2:54"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54"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2:54"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2:54"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2:26"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2:26"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2:26"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2:26"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2:26"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2:26"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2:26"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2:26"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2:26"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2:26"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2:26"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2:26"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2:26"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2:26"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2:26"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2:26"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2:26"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2:26"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2:26"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2:26"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2:26"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2:26"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2:26"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2:26"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2:26"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2:26"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2:26"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2:26"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2:26"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2:26"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2:26"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2:26"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2:26"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2:26"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2:26"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2:26"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2:26"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2:26"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2:26"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2:26"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2:26"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2:26"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2:26"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2:26"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2:26"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2:26"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2:26"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2:26"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2:26"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2:26"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2:26"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2:26"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2:26"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2:26"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2:26"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2:26"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2:26"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2:26"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2:26"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2:26"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2:26"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2:26"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2:26"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2:26"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2:26"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2:26"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2:26"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2:26"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2:26"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2:26"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2:26"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2:26"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2:26"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2:26"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2:26"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2:26"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2:26"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2:26"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2:26"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2:26"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2:26"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2:26"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2:26"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2:26"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2:26"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2:26"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2:26"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2:26"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2:26"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2:26"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2:26"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2:26"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2:26"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2:26"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2:26"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2:26"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2:26"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2:26"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2:26"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2:26"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2:26"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2:26"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2:26"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2:26"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2:26"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2:26"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2:26"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2:26"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2:26"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2:26"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2:26"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2:26"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2:26"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2:26"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2:26"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2:26"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2:26"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2:26"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2:26"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2:26"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2:26"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2:26"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2:26"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2:26"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2:26"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2:26"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2:26"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2:26"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2:26"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2:26"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2:26"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2:26"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2:26"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2:26"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2:26"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2:26"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2:26"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2:26"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2:26"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2:26"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2:26"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2:26"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2:26"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2:26"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2:26"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2:26"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2:26"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2:26"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2:26"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2:26"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2:26"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2:26"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2:26"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2:26"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2:26"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2:26"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2:26"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2:26"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2:26"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2:26"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2:26"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2:26"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2:26"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2:26"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2:26"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2:26"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2:26"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2:26"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2:26"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</sheetData>
  <conditionalFormatting sqref="AP25:AQ25 Y9:Y18">
    <cfRule type="expression" dxfId="317" priority="12" stopIfTrue="1">
      <formula>NOT(ISERROR(SEARCH("Err",Y9)))</formula>
    </cfRule>
  </conditionalFormatting>
  <conditionalFormatting sqref="AQ9:AQ17">
    <cfRule type="expression" dxfId="316" priority="11" stopIfTrue="1">
      <formula>NOT(ISERROR(SEARCH("Err",AQ9)))</formula>
    </cfRule>
  </conditionalFormatting>
  <conditionalFormatting sqref="Z9:Z18">
    <cfRule type="expression" dxfId="315" priority="13" stopIfTrue="1">
      <formula>NOT(ISERROR(SEARCH("Err",Z9)))</formula>
    </cfRule>
  </conditionalFormatting>
  <conditionalFormatting sqref="AP9:AP17">
    <cfRule type="expression" dxfId="314" priority="10" stopIfTrue="1">
      <formula>NOT(ISERROR(SEARCH("Err",AP9)))</formula>
    </cfRule>
  </conditionalFormatting>
  <conditionalFormatting sqref="AP33">
    <cfRule type="expression" dxfId="313" priority="8" stopIfTrue="1">
      <formula>NOT(ISERROR(SEARCH("Err",AP33)))</formula>
    </cfRule>
  </conditionalFormatting>
  <conditionalFormatting sqref="AQ33">
    <cfRule type="expression" dxfId="312" priority="9" stopIfTrue="1">
      <formula>NOT(ISERROR(SEARCH("Err",AQ33)))</formula>
    </cfRule>
  </conditionalFormatting>
  <conditionalFormatting sqref="AP23">
    <cfRule type="expression" dxfId="311" priority="3" stopIfTrue="1">
      <formula>NOT(ISERROR(SEARCH("Err",AP23)))</formula>
    </cfRule>
  </conditionalFormatting>
  <conditionalFormatting sqref="AQ23">
    <cfRule type="expression" dxfId="310" priority="4" stopIfTrue="1">
      <formula>NOT(ISERROR(SEARCH("Err",AQ23)))</formula>
    </cfRule>
  </conditionalFormatting>
  <conditionalFormatting sqref="AP29">
    <cfRule type="expression" dxfId="309" priority="1" stopIfTrue="1">
      <formula>NOT(ISERROR(SEARCH("Err",AP29)))</formula>
    </cfRule>
  </conditionalFormatting>
  <conditionalFormatting sqref="AQ29">
    <cfRule type="expression" dxfId="308" priority="2" stopIfTrue="1">
      <formula>NOT(ISERROR(SEARCH("Err",AQ29)))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9"/>
  <sheetViews>
    <sheetView topLeftCell="A28" zoomScale="81" zoomScaleNormal="81" workbookViewId="0">
      <selection activeCell="Z41" sqref="Z41"/>
    </sheetView>
  </sheetViews>
  <sheetFormatPr defaultColWidth="0" defaultRowHeight="12.75" zeroHeight="1" outlineLevelCol="1"/>
  <cols>
    <col min="1" max="1" width="6.140625" style="36" customWidth="1"/>
    <col min="2" max="3" width="1.7109375" style="36" customWidth="1"/>
    <col min="4" max="4" width="28.28515625" style="36" customWidth="1"/>
    <col min="5" max="5" width="2.28515625" style="36" customWidth="1"/>
    <col min="6" max="6" width="9.140625" style="36" customWidth="1"/>
    <col min="7" max="23" width="9.140625" style="36" hidden="1" customWidth="1" outlineLevel="1"/>
    <col min="24" max="24" width="9.140625" style="36" hidden="1" customWidth="1"/>
    <col min="25" max="25" width="24.28515625" style="36" bestFit="1" customWidth="1"/>
    <col min="26" max="27" width="18.42578125" style="36" bestFit="1" customWidth="1"/>
    <col min="28" max="29" width="16.140625" style="36" bestFit="1" customWidth="1"/>
    <col min="30" max="30" width="18.28515625" style="36" customWidth="1"/>
    <col min="31" max="31" width="18" style="36" customWidth="1"/>
    <col min="32" max="37" width="9.140625" style="36" customWidth="1"/>
    <col min="38" max="38" width="18.42578125" style="36" bestFit="1" customWidth="1"/>
    <col min="39" max="39" width="19.28515625" style="36" customWidth="1"/>
    <col min="40" max="43" width="1.7109375" style="36" customWidth="1"/>
    <col min="44" max="44" width="23.140625" style="36" customWidth="1"/>
    <col min="45" max="45" width="3.140625" style="36" customWidth="1"/>
    <col min="46" max="50" width="1.7109375" style="36" customWidth="1"/>
    <col min="51" max="51" width="12.7109375" style="36" customWidth="1"/>
    <col min="52" max="52" width="12.42578125" style="36" bestFit="1" customWidth="1"/>
    <col min="53" max="58" width="5.5703125" style="36" customWidth="1"/>
    <col min="59" max="59" width="5.5703125" style="38" customWidth="1"/>
    <col min="60" max="60" width="9.5703125" style="36" customWidth="1"/>
    <col min="61" max="61" width="26" style="36" customWidth="1"/>
    <col min="62" max="62" width="22.42578125" style="36" customWidth="1"/>
    <col min="63" max="63" width="1.7109375" style="36" customWidth="1"/>
    <col min="64" max="64" width="7.5703125" style="36" customWidth="1"/>
    <col min="65" max="65" width="1.7109375" style="36" customWidth="1"/>
    <col min="66" max="66" width="2.5703125" style="36" customWidth="1"/>
    <col min="67" max="67" width="16.5703125" style="36" customWidth="1"/>
    <col min="68" max="68" width="16.42578125" style="36" customWidth="1"/>
    <col min="69" max="74" width="5.5703125" style="36" customWidth="1"/>
    <col min="75" max="75" width="17.140625" style="36" bestFit="1" customWidth="1"/>
    <col min="76" max="78" width="1.7109375" style="36" customWidth="1"/>
    <col min="79" max="219" width="0" style="36" hidden="1" customWidth="1"/>
    <col min="220" max="16384" width="9.140625" style="36" hidden="1"/>
  </cols>
  <sheetData>
    <row r="1" spans="1:75" s="3" customFormat="1">
      <c r="A1" s="31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32" t="str">
        <f>'Cover Sheet'!$D$12</f>
        <v>SSES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269">
        <f>'Cover Sheet'!$D$14</f>
        <v>2017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53"/>
      <c r="BO3" s="16" t="s">
        <v>3</v>
      </c>
      <c r="BP3" s="17"/>
      <c r="BQ3" s="17"/>
      <c r="BR3" s="17"/>
      <c r="BS3" s="17"/>
      <c r="BT3" s="17"/>
      <c r="BU3" s="17"/>
      <c r="BV3" s="153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24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24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24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25" t="s">
        <v>198</v>
      </c>
      <c r="E8" s="125"/>
      <c r="F8" s="126" t="s">
        <v>199</v>
      </c>
      <c r="Y8" s="315">
        <f>SUM(Y19,Y28,Y37,Y44,Y52)</f>
        <v>27261.838769904374</v>
      </c>
      <c r="Z8" s="315">
        <f>SUM(Z19,Z28,Z37,Z44,Z52)</f>
        <v>28846.366973759559</v>
      </c>
      <c r="AA8" s="315">
        <f>SUM(AA19,AA28,AA37,AA44,AA52)</f>
        <v>31991.190829029296</v>
      </c>
      <c r="AB8" s="315">
        <f>SUM(AB19,AB28,AB37,AB44,AB52)</f>
        <v>35373.503623677403</v>
      </c>
      <c r="AC8" s="315">
        <f>SUM(AC19,AC28,AC37,AC44,AC52)</f>
        <v>34060.008905644878</v>
      </c>
      <c r="AD8" s="315">
        <f>SUM(AD19,AD28,AD37,AD44,AD52,AD65,AD74,AD83,AD90,AD98)</f>
        <v>34293.098820015162</v>
      </c>
      <c r="AE8" s="315">
        <f>SUM(AE19,AE28,AE37,AE44,AE52,AE65,AE74,AE83,AE90,AE98)</f>
        <v>28315.24801495047</v>
      </c>
      <c r="AF8" s="315">
        <f t="shared" ref="AF8" si="0">SUM(AF19,AF28,AF37,AF44,AF52,AF65,AF74,AF83,AF90,AF98)</f>
        <v>0</v>
      </c>
      <c r="AG8" s="315">
        <f t="shared" ref="AG8:AK8" si="1">SUM(AG19,AG28,AG37,AG44,AG52,AG65,AG74,AG83,AG90,AG98)</f>
        <v>0</v>
      </c>
      <c r="AH8" s="315">
        <f t="shared" si="1"/>
        <v>0</v>
      </c>
      <c r="AI8" s="315">
        <f t="shared" si="1"/>
        <v>0</v>
      </c>
      <c r="AJ8" s="315">
        <f t="shared" si="1"/>
        <v>0</v>
      </c>
      <c r="AK8" s="315">
        <f t="shared" si="1"/>
        <v>0</v>
      </c>
      <c r="AL8" s="315">
        <f>SUM(Y8:AC8)</f>
        <v>157532.90910201549</v>
      </c>
      <c r="AM8" s="315">
        <f>SUM(AD8:AK8)</f>
        <v>62608.346834965632</v>
      </c>
    </row>
    <row r="9" spans="1:75" ht="15">
      <c r="D9" s="125" t="s">
        <v>200</v>
      </c>
      <c r="E9" s="109"/>
      <c r="F9" s="126" t="s">
        <v>199</v>
      </c>
      <c r="Y9" s="315">
        <f t="shared" ref="Y9:AK9" si="2">Y8+Y55</f>
        <v>1065356.1167699045</v>
      </c>
      <c r="Z9" s="315">
        <f t="shared" si="2"/>
        <v>1032589.5749737596</v>
      </c>
      <c r="AA9" s="315">
        <f t="shared" si="2"/>
        <v>1025948.0508290293</v>
      </c>
      <c r="AB9" s="315">
        <f t="shared" si="2"/>
        <v>958845.8834417027</v>
      </c>
      <c r="AC9" s="315">
        <f t="shared" si="2"/>
        <v>934281.16149051476</v>
      </c>
      <c r="AD9" s="315">
        <f>AD8+AD55</f>
        <v>858453.47176775173</v>
      </c>
      <c r="AE9" s="315">
        <f>AE8+AE55</f>
        <v>767605.17896152602</v>
      </c>
      <c r="AF9" s="315">
        <f t="shared" ref="AF9" si="3">AF8+AF55</f>
        <v>0</v>
      </c>
      <c r="AG9" s="315">
        <f t="shared" si="2"/>
        <v>0</v>
      </c>
      <c r="AH9" s="315">
        <f t="shared" si="2"/>
        <v>0</v>
      </c>
      <c r="AI9" s="315">
        <f t="shared" si="2"/>
        <v>0</v>
      </c>
      <c r="AJ9" s="315">
        <f t="shared" si="2"/>
        <v>0</v>
      </c>
      <c r="AK9" s="315">
        <f t="shared" si="2"/>
        <v>0</v>
      </c>
      <c r="AL9" s="315">
        <f>SUM(Y9:AC9)</f>
        <v>5017020.7875049105</v>
      </c>
      <c r="AM9" s="315">
        <f>SUM(AD9:AK9)</f>
        <v>1626058.6507292776</v>
      </c>
    </row>
    <row r="10" spans="1:75"/>
    <row r="11" spans="1:75" ht="15">
      <c r="B11" s="125" t="s">
        <v>201</v>
      </c>
      <c r="C11" s="125"/>
      <c r="D11" s="125"/>
      <c r="E11" s="109"/>
      <c r="F11" s="127"/>
      <c r="AP11" s="125" t="s">
        <v>219</v>
      </c>
      <c r="AQ11" s="125"/>
      <c r="AR11" s="125"/>
      <c r="AS11" s="109"/>
      <c r="AT11" s="86"/>
      <c r="AU11" s="127"/>
      <c r="BH11" s="125" t="s">
        <v>221</v>
      </c>
      <c r="BI11" s="125"/>
      <c r="BJ11" s="125"/>
      <c r="BK11" s="109"/>
      <c r="BL11" s="86"/>
      <c r="BM11" s="127"/>
    </row>
    <row r="12" spans="1:75" ht="15">
      <c r="B12" s="125"/>
      <c r="C12" s="125"/>
      <c r="D12" s="125"/>
      <c r="E12" s="109"/>
      <c r="F12" s="127"/>
      <c r="AP12" s="125"/>
      <c r="AQ12" s="125"/>
      <c r="AR12" s="125"/>
      <c r="AS12" s="109"/>
      <c r="AT12" s="86"/>
      <c r="AU12" s="127"/>
      <c r="BH12" s="125"/>
      <c r="BI12" s="125"/>
      <c r="BJ12" s="125"/>
      <c r="BK12" s="109"/>
      <c r="BL12" s="89"/>
      <c r="BM12" s="127"/>
    </row>
    <row r="13" spans="1:75" ht="15">
      <c r="B13" s="86"/>
      <c r="C13" s="125" t="s">
        <v>287</v>
      </c>
      <c r="D13" s="125"/>
      <c r="E13" s="109"/>
      <c r="AP13" s="86"/>
      <c r="AQ13" s="125" t="s">
        <v>202</v>
      </c>
      <c r="AR13" s="125"/>
      <c r="AS13" s="109"/>
      <c r="AT13" s="86"/>
      <c r="BH13" s="86"/>
      <c r="BI13" s="125" t="s">
        <v>287</v>
      </c>
      <c r="BJ13" s="125"/>
      <c r="BK13" s="109"/>
      <c r="BL13" s="86"/>
    </row>
    <row r="14" spans="1:75" ht="15">
      <c r="B14" s="86"/>
      <c r="C14" s="125"/>
      <c r="D14" s="109" t="s">
        <v>203</v>
      </c>
      <c r="E14" s="109"/>
      <c r="F14" s="126" t="s">
        <v>199</v>
      </c>
      <c r="Y14" s="314">
        <v>2271.3794790194825</v>
      </c>
      <c r="Z14" s="314">
        <v>2088.0839914901198</v>
      </c>
      <c r="AA14" s="314">
        <v>1911.4982169603838</v>
      </c>
      <c r="AB14" s="314">
        <v>1290.7272373174137</v>
      </c>
      <c r="AC14" s="314">
        <v>1311.8512263535381</v>
      </c>
      <c r="AD14" s="316">
        <f t="shared" ref="AD14" si="4">AY14*BO14</f>
        <v>1329.8699903429144</v>
      </c>
      <c r="AE14" s="316">
        <f t="shared" ref="AD14:AE16" si="5">AZ14*BP14</f>
        <v>1136.0772707250001</v>
      </c>
      <c r="AF14" s="316">
        <f t="shared" ref="AD14:AK18" si="6">BA14*BQ14</f>
        <v>0</v>
      </c>
      <c r="AG14" s="316">
        <f t="shared" si="6"/>
        <v>0</v>
      </c>
      <c r="AH14" s="316">
        <f t="shared" si="6"/>
        <v>0</v>
      </c>
      <c r="AI14" s="316">
        <f t="shared" si="6"/>
        <v>0</v>
      </c>
      <c r="AJ14" s="316">
        <f t="shared" si="6"/>
        <v>0</v>
      </c>
      <c r="AK14" s="316">
        <f t="shared" si="6"/>
        <v>0</v>
      </c>
      <c r="AL14" s="315">
        <f t="shared" ref="AL14:AL19" si="7">SUM(Y14:AC14)</f>
        <v>8873.5401511409382</v>
      </c>
      <c r="AM14" s="315">
        <f t="shared" ref="AM14:AM19" si="8">SUM(AD14:AK14)</f>
        <v>2465.9472610679145</v>
      </c>
      <c r="AP14" s="86"/>
      <c r="AQ14" s="125"/>
      <c r="AR14" s="109" t="s">
        <v>203</v>
      </c>
      <c r="AS14" s="109"/>
      <c r="AT14" s="86"/>
      <c r="AU14" s="126" t="s">
        <v>220</v>
      </c>
      <c r="AY14" s="313">
        <v>0.46218999999999999</v>
      </c>
      <c r="AZ14" s="314">
        <v>0.41205000000000003</v>
      </c>
      <c r="BA14" s="314"/>
      <c r="BB14" s="314"/>
      <c r="BC14" s="314"/>
      <c r="BD14" s="314"/>
      <c r="BE14" s="314"/>
      <c r="BF14" s="314"/>
      <c r="BH14" s="86"/>
      <c r="BI14" s="125"/>
      <c r="BJ14" s="109" t="s">
        <v>203</v>
      </c>
      <c r="BK14" s="109"/>
      <c r="BL14" s="328" t="s">
        <v>439</v>
      </c>
      <c r="BM14" s="126"/>
      <c r="BO14" s="314">
        <v>2877.3231578851</v>
      </c>
      <c r="BP14" s="314">
        <v>2757.1345000000001</v>
      </c>
      <c r="BQ14" s="314"/>
      <c r="BR14" s="314"/>
      <c r="BS14" s="314"/>
      <c r="BT14" s="314"/>
      <c r="BU14" s="314"/>
      <c r="BV14" s="314"/>
      <c r="BW14" s="315">
        <f>SUM(BO14:BV14)</f>
        <v>5634.4576578851002</v>
      </c>
    </row>
    <row r="15" spans="1:75" ht="15">
      <c r="B15" s="86"/>
      <c r="C15" s="86"/>
      <c r="D15" s="109" t="s">
        <v>288</v>
      </c>
      <c r="E15" s="109"/>
      <c r="F15" s="126" t="s">
        <v>199</v>
      </c>
      <c r="Y15" s="314">
        <v>180.8120223494048</v>
      </c>
      <c r="Z15" s="314">
        <v>131.55136138352867</v>
      </c>
      <c r="AA15" s="314">
        <v>140.67526648019748</v>
      </c>
      <c r="AB15" s="314">
        <v>162.3115913141896</v>
      </c>
      <c r="AC15" s="314">
        <v>149.66480883374689</v>
      </c>
      <c r="AD15" s="316">
        <f t="shared" si="5"/>
        <v>78.832523142608224</v>
      </c>
      <c r="AE15" s="316">
        <f t="shared" si="5"/>
        <v>81.937923064531006</v>
      </c>
      <c r="AF15" s="316">
        <f t="shared" si="6"/>
        <v>0</v>
      </c>
      <c r="AG15" s="316">
        <f t="shared" si="6"/>
        <v>0</v>
      </c>
      <c r="AH15" s="316">
        <f t="shared" si="6"/>
        <v>0</v>
      </c>
      <c r="AI15" s="316">
        <f t="shared" si="6"/>
        <v>0</v>
      </c>
      <c r="AJ15" s="316">
        <f t="shared" si="6"/>
        <v>0</v>
      </c>
      <c r="AK15" s="316">
        <f t="shared" si="6"/>
        <v>0</v>
      </c>
      <c r="AL15" s="315">
        <f t="shared" si="7"/>
        <v>765.01505036106744</v>
      </c>
      <c r="AM15" s="315">
        <f t="shared" si="8"/>
        <v>160.77044620713923</v>
      </c>
      <c r="AP15" s="86"/>
      <c r="AQ15" s="86"/>
      <c r="AR15" s="109" t="s">
        <v>204</v>
      </c>
      <c r="AS15" s="109"/>
      <c r="AT15" s="86"/>
      <c r="AU15" s="126" t="s">
        <v>220</v>
      </c>
      <c r="AY15" s="313">
        <v>0.18445</v>
      </c>
      <c r="AZ15" s="314">
        <v>0.18399681818127539</v>
      </c>
      <c r="BA15" s="314"/>
      <c r="BB15" s="314"/>
      <c r="BC15" s="314"/>
      <c r="BD15" s="314"/>
      <c r="BE15" s="314"/>
      <c r="BF15" s="314"/>
      <c r="BH15" s="86"/>
      <c r="BI15" s="86"/>
      <c r="BJ15" s="109" t="s">
        <v>204</v>
      </c>
      <c r="BK15" s="109"/>
      <c r="BL15" s="328" t="s">
        <v>439</v>
      </c>
      <c r="BM15" s="126"/>
      <c r="BO15" s="314">
        <v>427.39237268966235</v>
      </c>
      <c r="BP15" s="314">
        <v>445.32249999999999</v>
      </c>
      <c r="BQ15" s="314"/>
      <c r="BR15" s="314"/>
      <c r="BS15" s="314"/>
      <c r="BT15" s="314"/>
      <c r="BU15" s="314"/>
      <c r="BV15" s="314"/>
      <c r="BW15" s="315">
        <f>SUM(BO15:BV15)</f>
        <v>872.71487268966234</v>
      </c>
    </row>
    <row r="16" spans="1:75" ht="15">
      <c r="B16" s="86"/>
      <c r="C16" s="86"/>
      <c r="D16" s="96" t="s">
        <v>205</v>
      </c>
      <c r="E16" s="109"/>
      <c r="F16" s="126" t="s">
        <v>199</v>
      </c>
      <c r="Y16" s="314">
        <v>7329.31432064</v>
      </c>
      <c r="Z16" s="314">
        <v>7414.8598529199999</v>
      </c>
      <c r="AA16" s="314">
        <v>7279.1064013199993</v>
      </c>
      <c r="AB16" s="314">
        <v>7426.5551095514484</v>
      </c>
      <c r="AC16" s="314">
        <v>7536.7634151302482</v>
      </c>
      <c r="AD16" s="316">
        <f>AY16*BO16</f>
        <v>7708.1619931387932</v>
      </c>
      <c r="AE16" s="316">
        <f t="shared" si="5"/>
        <v>6871.9534158524402</v>
      </c>
      <c r="AF16" s="316">
        <f t="shared" si="6"/>
        <v>0</v>
      </c>
      <c r="AG16" s="316">
        <f t="shared" si="6"/>
        <v>0</v>
      </c>
      <c r="AH16" s="316">
        <f t="shared" si="6"/>
        <v>0</v>
      </c>
      <c r="AI16" s="316">
        <f t="shared" si="6"/>
        <v>0</v>
      </c>
      <c r="AJ16" s="316">
        <f t="shared" si="6"/>
        <v>0</v>
      </c>
      <c r="AK16" s="316">
        <f t="shared" si="6"/>
        <v>0</v>
      </c>
      <c r="AL16" s="315">
        <f t="shared" si="7"/>
        <v>36986.599099561703</v>
      </c>
      <c r="AM16" s="315">
        <f>SUM(AD16:AK16)</f>
        <v>14580.115408991234</v>
      </c>
      <c r="AP16" s="86"/>
      <c r="AQ16" s="86"/>
      <c r="AR16" s="96" t="s">
        <v>205</v>
      </c>
      <c r="AS16" s="109"/>
      <c r="AT16" s="86"/>
      <c r="AU16" s="126" t="s">
        <v>220</v>
      </c>
      <c r="AY16" s="313">
        <v>0.46218999999999999</v>
      </c>
      <c r="AZ16" s="314">
        <v>0.41204999999999997</v>
      </c>
      <c r="BA16" s="314"/>
      <c r="BB16" s="314"/>
      <c r="BC16" s="314"/>
      <c r="BD16" s="314"/>
      <c r="BE16" s="314"/>
      <c r="BF16" s="314"/>
      <c r="BH16" s="86"/>
      <c r="BI16" s="86"/>
      <c r="BJ16" s="96" t="s">
        <v>205</v>
      </c>
      <c r="BK16" s="109"/>
      <c r="BL16" s="328" t="s">
        <v>439</v>
      </c>
      <c r="BM16" s="126"/>
      <c r="BO16" s="314">
        <v>16677.474616800002</v>
      </c>
      <c r="BP16" s="314">
        <v>16677.474616800002</v>
      </c>
      <c r="BQ16" s="314"/>
      <c r="BR16" s="314"/>
      <c r="BS16" s="314"/>
      <c r="BT16" s="314"/>
      <c r="BU16" s="314"/>
      <c r="BV16" s="314"/>
      <c r="BW16" s="315">
        <f>SUM(BO16:BV16)</f>
        <v>33354.949233600004</v>
      </c>
    </row>
    <row r="17" spans="2:75" ht="15">
      <c r="B17" s="86"/>
      <c r="C17" s="86"/>
      <c r="D17" s="129"/>
      <c r="E17" s="109"/>
      <c r="F17" s="126" t="s">
        <v>199</v>
      </c>
      <c r="Y17" s="314"/>
      <c r="Z17" s="314"/>
      <c r="AA17" s="314"/>
      <c r="AB17" s="314"/>
      <c r="AC17" s="314"/>
      <c r="AD17" s="316">
        <f t="shared" si="6"/>
        <v>0</v>
      </c>
      <c r="AE17" s="316">
        <f t="shared" si="6"/>
        <v>0</v>
      </c>
      <c r="AF17" s="316">
        <f t="shared" si="6"/>
        <v>0</v>
      </c>
      <c r="AG17" s="316">
        <f t="shared" si="6"/>
        <v>0</v>
      </c>
      <c r="AH17" s="316">
        <f t="shared" si="6"/>
        <v>0</v>
      </c>
      <c r="AI17" s="316">
        <f t="shared" si="6"/>
        <v>0</v>
      </c>
      <c r="AJ17" s="316">
        <f t="shared" si="6"/>
        <v>0</v>
      </c>
      <c r="AK17" s="316">
        <f t="shared" si="6"/>
        <v>0</v>
      </c>
      <c r="AL17" s="315">
        <f t="shared" si="7"/>
        <v>0</v>
      </c>
      <c r="AM17" s="315">
        <f t="shared" si="8"/>
        <v>0</v>
      </c>
      <c r="AP17" s="86"/>
      <c r="AQ17" s="86"/>
      <c r="AR17" s="129"/>
      <c r="AS17" s="109"/>
      <c r="AT17" s="86"/>
      <c r="AU17" s="126" t="s">
        <v>220</v>
      </c>
      <c r="AY17" s="313">
        <v>0</v>
      </c>
      <c r="AZ17" s="314"/>
      <c r="BA17" s="314"/>
      <c r="BB17" s="314"/>
      <c r="BC17" s="314"/>
      <c r="BD17" s="314"/>
      <c r="BE17" s="314"/>
      <c r="BF17" s="314"/>
      <c r="BH17" s="86"/>
      <c r="BI17" s="86"/>
      <c r="BJ17" s="129"/>
      <c r="BK17" s="109"/>
      <c r="BL17" s="92"/>
      <c r="BM17" s="126"/>
      <c r="BO17" s="314">
        <v>0</v>
      </c>
      <c r="BP17" s="314"/>
      <c r="BQ17" s="314"/>
      <c r="BR17" s="314"/>
      <c r="BS17" s="314"/>
      <c r="BT17" s="314"/>
      <c r="BU17" s="314"/>
      <c r="BV17" s="314"/>
      <c r="BW17" s="315">
        <f>SUM(BO17:BV17)</f>
        <v>0</v>
      </c>
    </row>
    <row r="18" spans="2:75" ht="15">
      <c r="B18" s="86"/>
      <c r="C18" s="86"/>
      <c r="D18" s="129"/>
      <c r="E18" s="109"/>
      <c r="F18" s="126" t="s">
        <v>199</v>
      </c>
      <c r="Y18" s="314"/>
      <c r="Z18" s="314"/>
      <c r="AA18" s="314"/>
      <c r="AB18" s="314"/>
      <c r="AC18" s="314"/>
      <c r="AD18" s="316">
        <f t="shared" si="6"/>
        <v>0</v>
      </c>
      <c r="AE18" s="316">
        <f t="shared" si="6"/>
        <v>0</v>
      </c>
      <c r="AF18" s="316">
        <f t="shared" si="6"/>
        <v>0</v>
      </c>
      <c r="AG18" s="316">
        <f t="shared" si="6"/>
        <v>0</v>
      </c>
      <c r="AH18" s="316">
        <f t="shared" si="6"/>
        <v>0</v>
      </c>
      <c r="AI18" s="316">
        <f t="shared" si="6"/>
        <v>0</v>
      </c>
      <c r="AJ18" s="316">
        <f t="shared" si="6"/>
        <v>0</v>
      </c>
      <c r="AK18" s="316">
        <f t="shared" si="6"/>
        <v>0</v>
      </c>
      <c r="AL18" s="315">
        <f t="shared" si="7"/>
        <v>0</v>
      </c>
      <c r="AM18" s="315">
        <f t="shared" si="8"/>
        <v>0</v>
      </c>
      <c r="AP18" s="86"/>
      <c r="AQ18" s="86"/>
      <c r="AR18" s="129"/>
      <c r="AS18" s="109"/>
      <c r="AT18" s="86"/>
      <c r="AU18" s="126" t="s">
        <v>220</v>
      </c>
      <c r="AY18" s="313">
        <v>0</v>
      </c>
      <c r="AZ18" s="314"/>
      <c r="BA18" s="314"/>
      <c r="BB18" s="314"/>
      <c r="BC18" s="314"/>
      <c r="BD18" s="314"/>
      <c r="BE18" s="314"/>
      <c r="BF18" s="314"/>
      <c r="BH18" s="86"/>
      <c r="BI18" s="86"/>
      <c r="BJ18" s="129"/>
      <c r="BK18" s="109"/>
      <c r="BL18" s="92"/>
      <c r="BM18" s="126"/>
      <c r="BO18" s="314">
        <v>0</v>
      </c>
      <c r="BP18" s="314"/>
      <c r="BQ18" s="314"/>
      <c r="BR18" s="314"/>
      <c r="BS18" s="314"/>
      <c r="BT18" s="314"/>
      <c r="BU18" s="314"/>
      <c r="BV18" s="314"/>
      <c r="BW18" s="315">
        <f>SUM(BO18:BV18)</f>
        <v>0</v>
      </c>
    </row>
    <row r="19" spans="2:75" ht="15">
      <c r="B19" s="86"/>
      <c r="C19" s="86"/>
      <c r="D19" s="26" t="s">
        <v>1</v>
      </c>
      <c r="E19" s="109"/>
      <c r="F19" s="126"/>
      <c r="Y19" s="315">
        <f t="shared" ref="Y19:AK19" si="9">SUM(Y14:Y18)</f>
        <v>9781.5058220088868</v>
      </c>
      <c r="Z19" s="315">
        <f t="shared" si="9"/>
        <v>9634.495205793648</v>
      </c>
      <c r="AA19" s="315">
        <f t="shared" si="9"/>
        <v>9331.2798847605809</v>
      </c>
      <c r="AB19" s="315">
        <f t="shared" si="9"/>
        <v>8879.5939381830522</v>
      </c>
      <c r="AC19" s="315">
        <f t="shared" si="9"/>
        <v>8998.2794503175337</v>
      </c>
      <c r="AD19" s="315">
        <f t="shared" si="9"/>
        <v>9116.8645066243153</v>
      </c>
      <c r="AE19" s="315">
        <f t="shared" si="9"/>
        <v>8089.9686096419719</v>
      </c>
      <c r="AF19" s="315">
        <f t="shared" ref="AF19" si="10">SUM(AF14:AF18)</f>
        <v>0</v>
      </c>
      <c r="AG19" s="315">
        <f t="shared" si="9"/>
        <v>0</v>
      </c>
      <c r="AH19" s="315">
        <f t="shared" si="9"/>
        <v>0</v>
      </c>
      <c r="AI19" s="315">
        <f t="shared" si="9"/>
        <v>0</v>
      </c>
      <c r="AJ19" s="315">
        <f t="shared" si="9"/>
        <v>0</v>
      </c>
      <c r="AK19" s="315">
        <f t="shared" si="9"/>
        <v>0</v>
      </c>
      <c r="AL19" s="315">
        <f t="shared" si="7"/>
        <v>46625.154301063703</v>
      </c>
      <c r="AM19" s="315">
        <f t="shared" si="8"/>
        <v>17206.833116266287</v>
      </c>
      <c r="AP19" s="86"/>
      <c r="AQ19" s="86"/>
      <c r="AR19" s="26" t="s">
        <v>1</v>
      </c>
      <c r="AS19" s="109"/>
      <c r="AT19" s="86"/>
      <c r="AU19" s="126"/>
      <c r="AY19" s="43"/>
      <c r="AZ19" s="42"/>
      <c r="BA19" s="42"/>
      <c r="BB19" s="42"/>
      <c r="BC19" s="42"/>
      <c r="BD19" s="42"/>
      <c r="BE19" s="42"/>
      <c r="BF19" s="41"/>
      <c r="BH19" s="86"/>
      <c r="BI19" s="86"/>
      <c r="BJ19" s="26" t="s">
        <v>1</v>
      </c>
      <c r="BK19" s="109"/>
      <c r="BL19" s="42"/>
      <c r="BM19" s="126"/>
      <c r="BO19" s="154"/>
      <c r="BP19" s="42"/>
      <c r="BQ19" s="42"/>
      <c r="BR19" s="42"/>
      <c r="BS19" s="42"/>
      <c r="BT19" s="42"/>
      <c r="BU19" s="42"/>
      <c r="BV19" s="88"/>
      <c r="BW19" s="94"/>
    </row>
    <row r="20" spans="2:75" ht="15">
      <c r="B20" s="86"/>
      <c r="C20" s="86"/>
      <c r="D20" s="26"/>
      <c r="E20" s="109"/>
      <c r="F20" s="126"/>
      <c r="AP20" s="86"/>
      <c r="AQ20" s="86"/>
      <c r="AR20" s="26"/>
      <c r="AS20" s="109"/>
      <c r="AT20" s="86"/>
      <c r="AU20" s="126"/>
      <c r="BH20" s="86"/>
      <c r="BI20" s="86"/>
      <c r="BJ20" s="26"/>
      <c r="BK20" s="109"/>
      <c r="BL20" s="86"/>
      <c r="BM20" s="126"/>
    </row>
    <row r="21" spans="2:75" ht="15">
      <c r="B21" s="86"/>
      <c r="C21" s="125" t="s">
        <v>206</v>
      </c>
      <c r="D21" s="86"/>
      <c r="E21" s="109"/>
      <c r="AP21" s="86"/>
      <c r="AQ21" s="125" t="s">
        <v>206</v>
      </c>
      <c r="AR21" s="86"/>
      <c r="AS21" s="109"/>
      <c r="AT21" s="86"/>
      <c r="BH21" s="86"/>
      <c r="BI21" s="125" t="s">
        <v>206</v>
      </c>
      <c r="BJ21" s="86"/>
      <c r="BK21" s="109"/>
      <c r="BL21" s="86"/>
    </row>
    <row r="22" spans="2:75" ht="15">
      <c r="B22" s="86"/>
      <c r="C22" s="86"/>
      <c r="D22" s="27" t="s">
        <v>207</v>
      </c>
      <c r="E22" s="109"/>
      <c r="F22" s="126" t="s">
        <v>199</v>
      </c>
      <c r="Y22" s="314">
        <v>11951.949114301227</v>
      </c>
      <c r="Z22" s="314">
        <v>13752.639490143169</v>
      </c>
      <c r="AA22" s="314">
        <v>14829.226000270326</v>
      </c>
      <c r="AB22" s="314">
        <v>16843.932284282797</v>
      </c>
      <c r="AC22" s="314">
        <v>16541.497283560071</v>
      </c>
      <c r="AD22" s="316">
        <f t="shared" ref="AD22:AK27" si="11">AY22*BO22</f>
        <v>9323.6539359149992</v>
      </c>
      <c r="AE22" s="316">
        <f t="shared" si="11"/>
        <v>9095.4349872546245</v>
      </c>
      <c r="AF22" s="316">
        <f t="shared" si="11"/>
        <v>0</v>
      </c>
      <c r="AG22" s="316">
        <f t="shared" si="11"/>
        <v>0</v>
      </c>
      <c r="AH22" s="316">
        <f t="shared" si="11"/>
        <v>0</v>
      </c>
      <c r="AI22" s="316">
        <f t="shared" si="11"/>
        <v>0</v>
      </c>
      <c r="AJ22" s="316">
        <f t="shared" si="11"/>
        <v>0</v>
      </c>
      <c r="AK22" s="316">
        <f t="shared" si="11"/>
        <v>0</v>
      </c>
      <c r="AL22" s="315">
        <f t="shared" ref="AL22:AL28" si="12">SUM(Y22:AC22)</f>
        <v>73919.244172557592</v>
      </c>
      <c r="AM22" s="315">
        <f t="shared" ref="AM22:AM28" si="13">SUM(AD22:AK22)</f>
        <v>18419.088923169624</v>
      </c>
      <c r="AP22" s="86"/>
      <c r="AQ22" s="86"/>
      <c r="AR22" s="27" t="s">
        <v>207</v>
      </c>
      <c r="AS22" s="109"/>
      <c r="AT22" s="86"/>
      <c r="AU22" s="126" t="s">
        <v>220</v>
      </c>
      <c r="AY22" s="314">
        <v>2.5838999999999999</v>
      </c>
      <c r="AZ22" s="314">
        <v>2.6310135780000001</v>
      </c>
      <c r="BA22" s="314"/>
      <c r="BB22" s="314"/>
      <c r="BC22" s="314"/>
      <c r="BD22" s="314"/>
      <c r="BE22" s="314"/>
      <c r="BF22" s="314"/>
      <c r="BH22" s="86"/>
      <c r="BI22" s="86"/>
      <c r="BJ22" s="27" t="s">
        <v>207</v>
      </c>
      <c r="BK22" s="109"/>
      <c r="BL22" s="387" t="s">
        <v>450</v>
      </c>
      <c r="BM22" s="126"/>
      <c r="BO22" s="314">
        <v>3608.3648499999999</v>
      </c>
      <c r="BP22" s="314">
        <v>3457.0079999999998</v>
      </c>
      <c r="BQ22" s="314"/>
      <c r="BR22" s="314"/>
      <c r="BS22" s="314"/>
      <c r="BT22" s="314"/>
      <c r="BU22" s="314"/>
      <c r="BV22" s="314"/>
      <c r="BW22" s="315">
        <f t="shared" ref="BW22:BW27" si="14">SUM(BO22:BV22)</f>
        <v>7065.3728499999997</v>
      </c>
    </row>
    <row r="23" spans="2:75" ht="15">
      <c r="B23" s="86"/>
      <c r="C23" s="86"/>
      <c r="D23" s="27" t="s">
        <v>208</v>
      </c>
      <c r="E23" s="109"/>
      <c r="F23" s="126" t="s">
        <v>199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6">
        <v>0</v>
      </c>
      <c r="AE23" s="316">
        <f t="shared" si="11"/>
        <v>0</v>
      </c>
      <c r="AF23" s="316">
        <f t="shared" si="11"/>
        <v>0</v>
      </c>
      <c r="AG23" s="316">
        <f t="shared" si="11"/>
        <v>0</v>
      </c>
      <c r="AH23" s="316">
        <f t="shared" si="11"/>
        <v>0</v>
      </c>
      <c r="AI23" s="316">
        <f t="shared" si="11"/>
        <v>0</v>
      </c>
      <c r="AJ23" s="316">
        <f t="shared" si="11"/>
        <v>0</v>
      </c>
      <c r="AK23" s="316">
        <f t="shared" si="11"/>
        <v>0</v>
      </c>
      <c r="AL23" s="315">
        <f t="shared" si="12"/>
        <v>0</v>
      </c>
      <c r="AM23" s="315">
        <f t="shared" si="13"/>
        <v>0</v>
      </c>
      <c r="AP23" s="86"/>
      <c r="AQ23" s="86"/>
      <c r="AR23" s="27" t="s">
        <v>208</v>
      </c>
      <c r="AS23" s="109"/>
      <c r="AT23" s="86"/>
      <c r="AU23" s="126" t="s">
        <v>220</v>
      </c>
      <c r="AY23" s="314">
        <v>0</v>
      </c>
      <c r="AZ23" s="314"/>
      <c r="BA23" s="314"/>
      <c r="BB23" s="314"/>
      <c r="BC23" s="314"/>
      <c r="BD23" s="314"/>
      <c r="BE23" s="314"/>
      <c r="BF23" s="314"/>
      <c r="BH23" s="86"/>
      <c r="BI23" s="86"/>
      <c r="BJ23" s="27" t="s">
        <v>208</v>
      </c>
      <c r="BK23" s="109"/>
      <c r="BL23" s="387">
        <v>0</v>
      </c>
      <c r="BM23" s="126"/>
      <c r="BO23" s="314">
        <v>0</v>
      </c>
      <c r="BP23" s="314">
        <v>24.46</v>
      </c>
      <c r="BQ23" s="314"/>
      <c r="BR23" s="314"/>
      <c r="BS23" s="314"/>
      <c r="BT23" s="314"/>
      <c r="BU23" s="314"/>
      <c r="BV23" s="314"/>
      <c r="BW23" s="315">
        <f t="shared" si="14"/>
        <v>24.46</v>
      </c>
    </row>
    <row r="24" spans="2:75" ht="15">
      <c r="B24" s="86"/>
      <c r="C24" s="86"/>
      <c r="D24" s="27" t="s">
        <v>209</v>
      </c>
      <c r="E24" s="109"/>
      <c r="F24" s="126" t="s">
        <v>199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6">
        <v>0</v>
      </c>
      <c r="AE24" s="316">
        <f t="shared" si="11"/>
        <v>0</v>
      </c>
      <c r="AF24" s="316">
        <f t="shared" si="11"/>
        <v>0</v>
      </c>
      <c r="AG24" s="316">
        <f t="shared" si="11"/>
        <v>0</v>
      </c>
      <c r="AH24" s="316">
        <f t="shared" si="11"/>
        <v>0</v>
      </c>
      <c r="AI24" s="316">
        <f t="shared" si="11"/>
        <v>0</v>
      </c>
      <c r="AJ24" s="316">
        <f t="shared" si="11"/>
        <v>0</v>
      </c>
      <c r="AK24" s="316">
        <f t="shared" si="11"/>
        <v>0</v>
      </c>
      <c r="AL24" s="315">
        <f t="shared" si="12"/>
        <v>0</v>
      </c>
      <c r="AM24" s="315">
        <f t="shared" si="13"/>
        <v>0</v>
      </c>
      <c r="AP24" s="86"/>
      <c r="AQ24" s="86"/>
      <c r="AR24" s="27" t="s">
        <v>209</v>
      </c>
      <c r="AS24" s="109"/>
      <c r="AT24" s="86"/>
      <c r="AU24" s="126" t="s">
        <v>220</v>
      </c>
      <c r="AY24" s="314">
        <v>0</v>
      </c>
      <c r="AZ24" s="314"/>
      <c r="BA24" s="314"/>
      <c r="BB24" s="314"/>
      <c r="BC24" s="314"/>
      <c r="BD24" s="314"/>
      <c r="BE24" s="314"/>
      <c r="BF24" s="314"/>
      <c r="BH24" s="86"/>
      <c r="BI24" s="86"/>
      <c r="BJ24" s="27" t="s">
        <v>209</v>
      </c>
      <c r="BK24" s="109"/>
      <c r="BL24" s="387">
        <v>0</v>
      </c>
      <c r="BM24" s="126"/>
      <c r="BO24" s="314">
        <v>0</v>
      </c>
      <c r="BP24" s="314"/>
      <c r="BQ24" s="314"/>
      <c r="BR24" s="314"/>
      <c r="BS24" s="314"/>
      <c r="BT24" s="314"/>
      <c r="BU24" s="314"/>
      <c r="BV24" s="314"/>
      <c r="BW24" s="315">
        <f t="shared" si="14"/>
        <v>0</v>
      </c>
    </row>
    <row r="25" spans="2:75" ht="15">
      <c r="B25" s="86"/>
      <c r="C25" s="86"/>
      <c r="D25" s="27" t="s">
        <v>210</v>
      </c>
      <c r="E25" s="109"/>
      <c r="F25" s="126" t="s">
        <v>199</v>
      </c>
      <c r="Y25" s="314">
        <v>41.80913441372401</v>
      </c>
      <c r="Z25" s="314">
        <v>69.614823512444005</v>
      </c>
      <c r="AA25" s="314">
        <v>34.990033866828</v>
      </c>
      <c r="AB25" s="314">
        <v>185.83045934816002</v>
      </c>
      <c r="AC25" s="314">
        <v>46.158531479720004</v>
      </c>
      <c r="AD25" s="316">
        <f t="shared" ref="AD25" si="15">AY25*BO25</f>
        <v>43.89770923999999</v>
      </c>
      <c r="AE25" s="316">
        <f>AZ25*BP25</f>
        <v>65.640998532759141</v>
      </c>
      <c r="AF25" s="316">
        <f t="shared" si="11"/>
        <v>0</v>
      </c>
      <c r="AG25" s="316">
        <f t="shared" si="11"/>
        <v>0</v>
      </c>
      <c r="AH25" s="316">
        <f t="shared" si="11"/>
        <v>0</v>
      </c>
      <c r="AI25" s="316">
        <f t="shared" si="11"/>
        <v>0</v>
      </c>
      <c r="AJ25" s="316">
        <f t="shared" si="11"/>
        <v>0</v>
      </c>
      <c r="AK25" s="316">
        <f t="shared" si="11"/>
        <v>0</v>
      </c>
      <c r="AL25" s="315">
        <f t="shared" si="12"/>
        <v>378.402982620876</v>
      </c>
      <c r="AM25" s="315">
        <f t="shared" si="13"/>
        <v>109.53870777275912</v>
      </c>
      <c r="AP25" s="86"/>
      <c r="AQ25" s="86"/>
      <c r="AR25" s="27" t="s">
        <v>210</v>
      </c>
      <c r="AS25" s="109"/>
      <c r="AT25" s="86"/>
      <c r="AU25" s="126" t="s">
        <v>220</v>
      </c>
      <c r="AY25" s="314">
        <v>2.2597399999999999</v>
      </c>
      <c r="AZ25" s="314">
        <v>2.2552394191149294</v>
      </c>
      <c r="BA25" s="314"/>
      <c r="BB25" s="314"/>
      <c r="BC25" s="314"/>
      <c r="BD25" s="314"/>
      <c r="BE25" s="314"/>
      <c r="BF25" s="314"/>
      <c r="BH25" s="86"/>
      <c r="BI25" s="86"/>
      <c r="BJ25" s="27" t="s">
        <v>210</v>
      </c>
      <c r="BK25" s="109"/>
      <c r="BL25" s="387" t="s">
        <v>95</v>
      </c>
      <c r="BM25" s="126"/>
      <c r="BO25" s="314">
        <v>19.425999999999998</v>
      </c>
      <c r="BP25" s="314">
        <v>29.106000000000002</v>
      </c>
      <c r="BQ25" s="314"/>
      <c r="BR25" s="314"/>
      <c r="BS25" s="314"/>
      <c r="BT25" s="314"/>
      <c r="BU25" s="314"/>
      <c r="BV25" s="314"/>
      <c r="BW25" s="315">
        <f t="shared" si="14"/>
        <v>48.531999999999996</v>
      </c>
    </row>
    <row r="26" spans="2:75" ht="15">
      <c r="B26" s="86"/>
      <c r="C26" s="86"/>
      <c r="D26" s="129"/>
      <c r="E26" s="109"/>
      <c r="F26" s="126" t="s">
        <v>199</v>
      </c>
      <c r="Y26" s="314"/>
      <c r="Z26" s="314"/>
      <c r="AA26" s="314"/>
      <c r="AB26" s="314"/>
      <c r="AC26" s="314"/>
      <c r="AD26" s="316">
        <f t="shared" si="11"/>
        <v>0</v>
      </c>
      <c r="AE26" s="316">
        <f t="shared" si="11"/>
        <v>0</v>
      </c>
      <c r="AF26" s="316">
        <f t="shared" si="11"/>
        <v>0</v>
      </c>
      <c r="AG26" s="316">
        <f t="shared" si="11"/>
        <v>0</v>
      </c>
      <c r="AH26" s="316">
        <f t="shared" si="11"/>
        <v>0</v>
      </c>
      <c r="AI26" s="316">
        <f t="shared" si="11"/>
        <v>0</v>
      </c>
      <c r="AJ26" s="316">
        <f t="shared" si="11"/>
        <v>0</v>
      </c>
      <c r="AK26" s="316">
        <f t="shared" si="11"/>
        <v>0</v>
      </c>
      <c r="AL26" s="315">
        <f t="shared" si="12"/>
        <v>0</v>
      </c>
      <c r="AM26" s="315">
        <f t="shared" si="13"/>
        <v>0</v>
      </c>
      <c r="AP26" s="86"/>
      <c r="AQ26" s="86"/>
      <c r="AR26" s="129"/>
      <c r="AS26" s="109"/>
      <c r="AT26" s="86"/>
      <c r="AU26" s="126" t="s">
        <v>220</v>
      </c>
      <c r="AY26" s="314">
        <v>0</v>
      </c>
      <c r="AZ26" s="314"/>
      <c r="BA26" s="314"/>
      <c r="BB26" s="314"/>
      <c r="BC26" s="314"/>
      <c r="BD26" s="314"/>
      <c r="BE26" s="314"/>
      <c r="BF26" s="314"/>
      <c r="BH26" s="86"/>
      <c r="BI26" s="86"/>
      <c r="BJ26" s="129"/>
      <c r="BK26" s="109"/>
      <c r="BL26" s="387">
        <v>0</v>
      </c>
      <c r="BM26" s="126"/>
      <c r="BO26" s="314">
        <v>0</v>
      </c>
      <c r="BP26" s="314"/>
      <c r="BQ26" s="314"/>
      <c r="BR26" s="314"/>
      <c r="BS26" s="314"/>
      <c r="BT26" s="314"/>
      <c r="BU26" s="314"/>
      <c r="BV26" s="314"/>
      <c r="BW26" s="315">
        <f t="shared" si="14"/>
        <v>0</v>
      </c>
    </row>
    <row r="27" spans="2:75" ht="15">
      <c r="B27" s="86"/>
      <c r="C27" s="86"/>
      <c r="D27" s="129"/>
      <c r="E27" s="109"/>
      <c r="F27" s="126" t="s">
        <v>199</v>
      </c>
      <c r="Y27" s="314"/>
      <c r="Z27" s="314"/>
      <c r="AA27" s="314"/>
      <c r="AB27" s="314"/>
      <c r="AC27" s="314"/>
      <c r="AD27" s="316">
        <f t="shared" si="11"/>
        <v>0</v>
      </c>
      <c r="AE27" s="316">
        <f t="shared" si="11"/>
        <v>0</v>
      </c>
      <c r="AF27" s="316">
        <f t="shared" si="11"/>
        <v>0</v>
      </c>
      <c r="AG27" s="316">
        <f t="shared" si="11"/>
        <v>0</v>
      </c>
      <c r="AH27" s="316">
        <f t="shared" si="11"/>
        <v>0</v>
      </c>
      <c r="AI27" s="316">
        <f t="shared" si="11"/>
        <v>0</v>
      </c>
      <c r="AJ27" s="316">
        <f t="shared" si="11"/>
        <v>0</v>
      </c>
      <c r="AK27" s="316">
        <f t="shared" si="11"/>
        <v>0</v>
      </c>
      <c r="AL27" s="315">
        <f t="shared" si="12"/>
        <v>0</v>
      </c>
      <c r="AM27" s="315">
        <f t="shared" si="13"/>
        <v>0</v>
      </c>
      <c r="AP27" s="86"/>
      <c r="AQ27" s="86"/>
      <c r="AR27" s="129"/>
      <c r="AS27" s="109"/>
      <c r="AT27" s="86"/>
      <c r="AU27" s="126" t="s">
        <v>220</v>
      </c>
      <c r="AY27" s="313">
        <v>0</v>
      </c>
      <c r="AZ27" s="314"/>
      <c r="BA27" s="314"/>
      <c r="BB27" s="314"/>
      <c r="BC27" s="314"/>
      <c r="BD27" s="314"/>
      <c r="BE27" s="314"/>
      <c r="BF27" s="314"/>
      <c r="BH27" s="86"/>
      <c r="BI27" s="86"/>
      <c r="BJ27" s="129"/>
      <c r="BK27" s="109"/>
      <c r="BL27" s="387">
        <v>0</v>
      </c>
      <c r="BM27" s="126"/>
      <c r="BO27" s="314">
        <v>0</v>
      </c>
      <c r="BP27" s="314"/>
      <c r="BQ27" s="314"/>
      <c r="BR27" s="314"/>
      <c r="BS27" s="314"/>
      <c r="BT27" s="314"/>
      <c r="BU27" s="314"/>
      <c r="BV27" s="314"/>
      <c r="BW27" s="315">
        <f t="shared" si="14"/>
        <v>0</v>
      </c>
    </row>
    <row r="28" spans="2:75" ht="15">
      <c r="B28" s="86"/>
      <c r="C28" s="86"/>
      <c r="D28" s="26" t="s">
        <v>1</v>
      </c>
      <c r="E28" s="109"/>
      <c r="F28" s="126" t="s">
        <v>199</v>
      </c>
      <c r="Y28" s="315">
        <f t="shared" ref="Y28:AK28" si="16">SUM(Y22:Y27)</f>
        <v>11993.758248714952</v>
      </c>
      <c r="Z28" s="315">
        <f t="shared" si="16"/>
        <v>13822.254313655612</v>
      </c>
      <c r="AA28" s="315">
        <f t="shared" si="16"/>
        <v>14864.216034137155</v>
      </c>
      <c r="AB28" s="315">
        <f t="shared" si="16"/>
        <v>17029.762743630956</v>
      </c>
      <c r="AC28" s="315">
        <f t="shared" si="16"/>
        <v>16587.65581503979</v>
      </c>
      <c r="AD28" s="315">
        <f t="shared" si="16"/>
        <v>9367.5516451549993</v>
      </c>
      <c r="AE28" s="315">
        <f t="shared" si="16"/>
        <v>9161.0759857873836</v>
      </c>
      <c r="AF28" s="315">
        <f t="shared" ref="AF28" si="17">SUM(AF22:AF27)</f>
        <v>0</v>
      </c>
      <c r="AG28" s="315">
        <f t="shared" si="16"/>
        <v>0</v>
      </c>
      <c r="AH28" s="315">
        <f t="shared" si="16"/>
        <v>0</v>
      </c>
      <c r="AI28" s="315">
        <f t="shared" si="16"/>
        <v>0</v>
      </c>
      <c r="AJ28" s="315">
        <f t="shared" si="16"/>
        <v>0</v>
      </c>
      <c r="AK28" s="315">
        <f t="shared" si="16"/>
        <v>0</v>
      </c>
      <c r="AL28" s="315">
        <f t="shared" si="12"/>
        <v>74297.647155178463</v>
      </c>
      <c r="AM28" s="315">
        <f t="shared" si="13"/>
        <v>18528.627630942385</v>
      </c>
      <c r="AP28" s="86"/>
      <c r="AQ28" s="86"/>
      <c r="AR28" s="26" t="s">
        <v>1</v>
      </c>
      <c r="AS28" s="109"/>
      <c r="AT28" s="86"/>
      <c r="AU28" s="126" t="s">
        <v>220</v>
      </c>
      <c r="AY28" s="43"/>
      <c r="AZ28" s="42"/>
      <c r="BA28" s="42"/>
      <c r="BB28" s="42"/>
      <c r="BC28" s="42"/>
      <c r="BD28" s="42"/>
      <c r="BE28" s="42"/>
      <c r="BF28" s="41"/>
      <c r="BH28" s="86"/>
      <c r="BI28" s="86"/>
      <c r="BJ28" s="26" t="s">
        <v>1</v>
      </c>
      <c r="BK28" s="109"/>
      <c r="BL28" s="42"/>
      <c r="BM28" s="126"/>
      <c r="BO28" s="154"/>
      <c r="BP28" s="42"/>
      <c r="BQ28" s="42"/>
      <c r="BR28" s="42"/>
      <c r="BS28" s="42"/>
      <c r="BT28" s="42"/>
      <c r="BU28" s="42"/>
      <c r="BV28" s="42"/>
      <c r="BW28" s="94"/>
    </row>
    <row r="29" spans="2:75" ht="15">
      <c r="B29" s="86"/>
      <c r="C29" s="86"/>
      <c r="D29" s="26"/>
      <c r="E29" s="109"/>
      <c r="F29" s="126"/>
      <c r="AP29" s="86"/>
      <c r="AQ29" s="86"/>
      <c r="AR29" s="26"/>
      <c r="AS29" s="109"/>
      <c r="AT29" s="86"/>
      <c r="AU29" s="126"/>
      <c r="BH29" s="86"/>
      <c r="BI29" s="86"/>
      <c r="BJ29" s="26"/>
      <c r="BK29" s="109"/>
      <c r="BL29" s="86"/>
      <c r="BM29" s="126"/>
    </row>
    <row r="30" spans="2:75" ht="15">
      <c r="B30" s="86"/>
      <c r="C30" s="125" t="s">
        <v>211</v>
      </c>
      <c r="D30" s="86"/>
      <c r="E30" s="109"/>
      <c r="F30" s="126"/>
      <c r="AP30" s="86"/>
      <c r="AQ30" s="125" t="s">
        <v>211</v>
      </c>
      <c r="AR30" s="86"/>
      <c r="AS30" s="109"/>
      <c r="AT30" s="86"/>
      <c r="AU30" s="126"/>
      <c r="BH30" s="86"/>
      <c r="BI30" s="125" t="s">
        <v>211</v>
      </c>
      <c r="BJ30" s="86"/>
      <c r="BK30" s="109"/>
      <c r="BL30" s="86"/>
      <c r="BM30" s="126"/>
    </row>
    <row r="31" spans="2:75" ht="15">
      <c r="B31" s="86"/>
      <c r="C31" s="86"/>
      <c r="D31" s="27" t="s">
        <v>207</v>
      </c>
      <c r="E31" s="109"/>
      <c r="F31" s="126" t="s">
        <v>199</v>
      </c>
      <c r="Y31" s="314">
        <v>1242.8589253072248</v>
      </c>
      <c r="Z31" s="314">
        <v>1234.726442701289</v>
      </c>
      <c r="AA31" s="314">
        <v>1241.658708633021</v>
      </c>
      <c r="AB31" s="314">
        <v>1232.7428834142652</v>
      </c>
      <c r="AC31" s="314">
        <v>1188.231134112558</v>
      </c>
      <c r="AD31" s="316">
        <f>AY31*BO31</f>
        <v>1216.0068373699999</v>
      </c>
      <c r="AE31" s="316">
        <f>AZ31*BP31</f>
        <v>1281.1303837300002</v>
      </c>
      <c r="AF31" s="316">
        <f t="shared" ref="AD31:AK36" si="18">BA31*BQ31</f>
        <v>0</v>
      </c>
      <c r="AG31" s="316">
        <f t="shared" si="18"/>
        <v>0</v>
      </c>
      <c r="AH31" s="316">
        <f t="shared" si="18"/>
        <v>0</v>
      </c>
      <c r="AI31" s="316">
        <f t="shared" si="18"/>
        <v>0</v>
      </c>
      <c r="AJ31" s="316">
        <f t="shared" si="18"/>
        <v>0</v>
      </c>
      <c r="AK31" s="316">
        <f t="shared" si="18"/>
        <v>0</v>
      </c>
      <c r="AL31" s="315">
        <f t="shared" ref="AL31:AL37" si="19">SUM(Y31:AC31)</f>
        <v>6140.2180941683573</v>
      </c>
      <c r="AM31" s="315">
        <f t="shared" ref="AM31:AM36" si="20">SUM(AD31:AK31)</f>
        <v>2497.1372210999998</v>
      </c>
      <c r="AP31" s="86"/>
      <c r="AQ31" s="86"/>
      <c r="AR31" s="27" t="s">
        <v>207</v>
      </c>
      <c r="AS31" s="109"/>
      <c r="AT31" s="86"/>
      <c r="AU31" s="126" t="s">
        <v>220</v>
      </c>
      <c r="AY31" s="314">
        <v>0.29400999999999999</v>
      </c>
      <c r="AZ31" s="314">
        <v>0.29606260260148071</v>
      </c>
      <c r="BA31" s="314"/>
      <c r="BB31" s="314"/>
      <c r="BC31" s="314"/>
      <c r="BD31" s="314"/>
      <c r="BE31" s="314"/>
      <c r="BF31" s="314"/>
      <c r="BH31" s="86"/>
      <c r="BI31" s="86"/>
      <c r="BJ31" s="27" t="s">
        <v>207</v>
      </c>
      <c r="BK31" s="109"/>
      <c r="BL31" s="387" t="s">
        <v>451</v>
      </c>
      <c r="BM31" s="126"/>
      <c r="BO31" s="314">
        <v>4135.9369999999999</v>
      </c>
      <c r="BP31" s="314">
        <v>4327.2280000000001</v>
      </c>
      <c r="BQ31" s="314"/>
      <c r="BR31" s="314"/>
      <c r="BS31" s="314"/>
      <c r="BT31" s="314"/>
      <c r="BU31" s="314"/>
      <c r="BV31" s="314"/>
      <c r="BW31" s="315">
        <f t="shared" ref="BW31:BW36" si="21">SUM(BO31:BV31)</f>
        <v>8463.1650000000009</v>
      </c>
    </row>
    <row r="32" spans="2:75" ht="15">
      <c r="B32" s="86"/>
      <c r="C32" s="86"/>
      <c r="D32" s="27" t="s">
        <v>208</v>
      </c>
      <c r="E32" s="109"/>
      <c r="F32" s="126" t="s">
        <v>199</v>
      </c>
      <c r="Y32" s="314">
        <v>8.0764563939999885</v>
      </c>
      <c r="Z32" s="314">
        <v>4.8924445860000008</v>
      </c>
      <c r="AA32" s="314">
        <v>5.1788898519999975</v>
      </c>
      <c r="AB32" s="314">
        <v>5.5349552899999956</v>
      </c>
      <c r="AC32" s="314">
        <v>3.1570952300000013</v>
      </c>
      <c r="AD32" s="316">
        <f>AY32*BO32</f>
        <v>10.224209929010247</v>
      </c>
      <c r="AE32" s="316">
        <f>AZ32*BP32</f>
        <v>21.681309462999867</v>
      </c>
      <c r="AF32" s="316">
        <f t="shared" si="18"/>
        <v>0</v>
      </c>
      <c r="AG32" s="316">
        <f t="shared" si="18"/>
        <v>0</v>
      </c>
      <c r="AH32" s="316">
        <f t="shared" si="18"/>
        <v>0</v>
      </c>
      <c r="AI32" s="316">
        <f t="shared" si="18"/>
        <v>0</v>
      </c>
      <c r="AJ32" s="316">
        <f t="shared" si="18"/>
        <v>0</v>
      </c>
      <c r="AK32" s="316">
        <f t="shared" si="18"/>
        <v>0</v>
      </c>
      <c r="AL32" s="315">
        <f t="shared" si="19"/>
        <v>26.839841351999986</v>
      </c>
      <c r="AM32" s="315">
        <f t="shared" si="20"/>
        <v>31.905519392010113</v>
      </c>
      <c r="AP32" s="86"/>
      <c r="AQ32" s="86"/>
      <c r="AR32" s="27" t="s">
        <v>208</v>
      </c>
      <c r="AS32" s="109"/>
      <c r="AT32" s="86"/>
      <c r="AU32" s="126" t="s">
        <v>220</v>
      </c>
      <c r="AY32" s="314">
        <v>4.5057182000000001E-2</v>
      </c>
      <c r="AZ32" s="314">
        <v>4.8850000000000005E-2</v>
      </c>
      <c r="BA32" s="314"/>
      <c r="BB32" s="314"/>
      <c r="BC32" s="314"/>
      <c r="BD32" s="314"/>
      <c r="BE32" s="314"/>
      <c r="BF32" s="314"/>
      <c r="BH32" s="86"/>
      <c r="BI32" s="86"/>
      <c r="BJ32" s="27" t="s">
        <v>208</v>
      </c>
      <c r="BK32" s="109"/>
      <c r="BL32" s="387" t="s">
        <v>95</v>
      </c>
      <c r="BM32" s="126"/>
      <c r="BO32" s="314">
        <v>226.91632000000016</v>
      </c>
      <c r="BP32" s="314">
        <v>443.83437999999722</v>
      </c>
      <c r="BQ32" s="314"/>
      <c r="BR32" s="314"/>
      <c r="BS32" s="314"/>
      <c r="BT32" s="314"/>
      <c r="BU32" s="314"/>
      <c r="BV32" s="314"/>
      <c r="BW32" s="315">
        <f t="shared" si="21"/>
        <v>670.75069999999732</v>
      </c>
    </row>
    <row r="33" spans="2:75" ht="15">
      <c r="B33" s="86"/>
      <c r="C33" s="86"/>
      <c r="D33" s="27" t="s">
        <v>209</v>
      </c>
      <c r="E33" s="109"/>
      <c r="F33" s="126" t="s">
        <v>199</v>
      </c>
      <c r="Y33" s="314">
        <v>0</v>
      </c>
      <c r="Z33" s="314">
        <v>0</v>
      </c>
      <c r="AA33" s="314">
        <v>0</v>
      </c>
      <c r="AB33" s="314">
        <v>0</v>
      </c>
      <c r="AC33" s="314">
        <v>0</v>
      </c>
      <c r="AD33" s="316">
        <f t="shared" si="18"/>
        <v>0</v>
      </c>
      <c r="AE33" s="316">
        <f t="shared" si="18"/>
        <v>0</v>
      </c>
      <c r="AF33" s="316">
        <f t="shared" si="18"/>
        <v>0</v>
      </c>
      <c r="AG33" s="316">
        <f t="shared" si="18"/>
        <v>0</v>
      </c>
      <c r="AH33" s="316">
        <f t="shared" si="18"/>
        <v>0</v>
      </c>
      <c r="AI33" s="316">
        <f t="shared" si="18"/>
        <v>0</v>
      </c>
      <c r="AJ33" s="316">
        <f t="shared" si="18"/>
        <v>0</v>
      </c>
      <c r="AK33" s="316">
        <f t="shared" si="18"/>
        <v>0</v>
      </c>
      <c r="AL33" s="315">
        <f t="shared" si="19"/>
        <v>0</v>
      </c>
      <c r="AM33" s="315">
        <f t="shared" si="20"/>
        <v>0</v>
      </c>
      <c r="AP33" s="86"/>
      <c r="AQ33" s="86"/>
      <c r="AR33" s="27" t="s">
        <v>209</v>
      </c>
      <c r="AS33" s="109"/>
      <c r="AT33" s="86"/>
      <c r="AU33" s="126" t="s">
        <v>220</v>
      </c>
      <c r="AY33" s="314">
        <v>0</v>
      </c>
      <c r="AZ33" s="314"/>
      <c r="BA33" s="314"/>
      <c r="BB33" s="314"/>
      <c r="BC33" s="314"/>
      <c r="BD33" s="314"/>
      <c r="BE33" s="314"/>
      <c r="BF33" s="314"/>
      <c r="BH33" s="86"/>
      <c r="BI33" s="86"/>
      <c r="BJ33" s="27" t="s">
        <v>209</v>
      </c>
      <c r="BK33" s="109"/>
      <c r="BL33" s="387" t="s">
        <v>95</v>
      </c>
      <c r="BM33" s="126"/>
      <c r="BO33" s="314">
        <v>0</v>
      </c>
      <c r="BP33" s="314"/>
      <c r="BQ33" s="314"/>
      <c r="BR33" s="314"/>
      <c r="BS33" s="314"/>
      <c r="BT33" s="314"/>
      <c r="BU33" s="314"/>
      <c r="BV33" s="314"/>
      <c r="BW33" s="315">
        <f t="shared" si="21"/>
        <v>0</v>
      </c>
    </row>
    <row r="34" spans="2:75" ht="15">
      <c r="B34" s="86"/>
      <c r="C34" s="86"/>
      <c r="D34" s="27" t="s">
        <v>210</v>
      </c>
      <c r="E34" s="109"/>
      <c r="F34" s="126" t="s">
        <v>199</v>
      </c>
      <c r="Y34" s="314">
        <v>32.659216026000045</v>
      </c>
      <c r="Z34" s="314">
        <v>23.478040782000004</v>
      </c>
      <c r="AA34" s="314">
        <v>38.555741087999969</v>
      </c>
      <c r="AB34" s="314">
        <v>43.806520991999953</v>
      </c>
      <c r="AC34" s="314">
        <v>57.511327319999992</v>
      </c>
      <c r="AD34" s="316">
        <f>AY34*BO34</f>
        <v>165.60984494897693</v>
      </c>
      <c r="AE34" s="316">
        <f>AZ34*BP34</f>
        <v>64.319181049999997</v>
      </c>
      <c r="AF34" s="316">
        <f t="shared" si="18"/>
        <v>0</v>
      </c>
      <c r="AG34" s="316">
        <f t="shared" si="18"/>
        <v>0</v>
      </c>
      <c r="AH34" s="316">
        <f t="shared" si="18"/>
        <v>0</v>
      </c>
      <c r="AI34" s="316">
        <f t="shared" si="18"/>
        <v>0</v>
      </c>
      <c r="AJ34" s="316">
        <f t="shared" si="18"/>
        <v>0</v>
      </c>
      <c r="AK34" s="316">
        <f t="shared" si="18"/>
        <v>0</v>
      </c>
      <c r="AL34" s="315">
        <f t="shared" si="19"/>
        <v>196.01084620799995</v>
      </c>
      <c r="AM34" s="315">
        <f t="shared" si="20"/>
        <v>229.92902599897693</v>
      </c>
      <c r="AP34" s="86"/>
      <c r="AQ34" s="86"/>
      <c r="AR34" s="27" t="s">
        <v>210</v>
      </c>
      <c r="AS34" s="109"/>
      <c r="AT34" s="86"/>
      <c r="AU34" s="126" t="s">
        <v>220</v>
      </c>
      <c r="AY34" s="314">
        <v>0.16750833989942787</v>
      </c>
      <c r="AZ34" s="314">
        <v>0.14783877518888069</v>
      </c>
      <c r="BA34" s="314"/>
      <c r="BB34" s="314"/>
      <c r="BC34" s="314"/>
      <c r="BD34" s="314"/>
      <c r="BE34" s="314"/>
      <c r="BF34" s="314"/>
      <c r="BH34" s="86"/>
      <c r="BI34" s="86"/>
      <c r="BJ34" s="27" t="s">
        <v>210</v>
      </c>
      <c r="BK34" s="109"/>
      <c r="BL34" s="387" t="s">
        <v>95</v>
      </c>
      <c r="BM34" s="126"/>
      <c r="BO34" s="314">
        <v>988.66626609999958</v>
      </c>
      <c r="BP34" s="314">
        <v>435.06299999999999</v>
      </c>
      <c r="BQ34" s="314"/>
      <c r="BR34" s="314"/>
      <c r="BS34" s="314"/>
      <c r="BT34" s="314"/>
      <c r="BU34" s="314"/>
      <c r="BV34" s="314"/>
      <c r="BW34" s="315">
        <f t="shared" si="21"/>
        <v>1423.7292660999997</v>
      </c>
    </row>
    <row r="35" spans="2:75" ht="15">
      <c r="B35" s="86"/>
      <c r="C35" s="86"/>
      <c r="D35" s="129"/>
      <c r="E35" s="109"/>
      <c r="F35" s="126" t="s">
        <v>199</v>
      </c>
      <c r="Y35" s="314">
        <v>0</v>
      </c>
      <c r="Z35" s="314">
        <v>0</v>
      </c>
      <c r="AA35" s="314">
        <v>0</v>
      </c>
      <c r="AB35" s="314">
        <v>0</v>
      </c>
      <c r="AC35" s="314">
        <v>0</v>
      </c>
      <c r="AD35" s="316">
        <v>0</v>
      </c>
      <c r="AE35" s="316">
        <f t="shared" si="18"/>
        <v>0</v>
      </c>
      <c r="AF35" s="316">
        <f t="shared" si="18"/>
        <v>0</v>
      </c>
      <c r="AG35" s="316">
        <f t="shared" si="18"/>
        <v>0</v>
      </c>
      <c r="AH35" s="316">
        <f t="shared" si="18"/>
        <v>0</v>
      </c>
      <c r="AI35" s="316">
        <f t="shared" si="18"/>
        <v>0</v>
      </c>
      <c r="AJ35" s="316">
        <f t="shared" si="18"/>
        <v>0</v>
      </c>
      <c r="AK35" s="316">
        <f t="shared" si="18"/>
        <v>0</v>
      </c>
      <c r="AL35" s="315">
        <f t="shared" si="19"/>
        <v>0</v>
      </c>
      <c r="AM35" s="315">
        <f t="shared" si="20"/>
        <v>0</v>
      </c>
      <c r="AP35" s="86"/>
      <c r="AQ35" s="86"/>
      <c r="AR35" s="129"/>
      <c r="AS35" s="109"/>
      <c r="AT35" s="86"/>
      <c r="AU35" s="126" t="s">
        <v>220</v>
      </c>
      <c r="AY35" s="314">
        <v>0</v>
      </c>
      <c r="AZ35" s="314"/>
      <c r="BA35" s="314"/>
      <c r="BB35" s="314"/>
      <c r="BC35" s="314"/>
      <c r="BD35" s="314"/>
      <c r="BE35" s="314"/>
      <c r="BF35" s="314"/>
      <c r="BH35" s="86"/>
      <c r="BI35" s="86"/>
      <c r="BJ35" s="129"/>
      <c r="BK35" s="109"/>
      <c r="BL35" s="387">
        <v>0</v>
      </c>
      <c r="BM35" s="126"/>
      <c r="BO35" s="314">
        <v>0</v>
      </c>
      <c r="BP35" s="314"/>
      <c r="BQ35" s="314"/>
      <c r="BR35" s="314"/>
      <c r="BS35" s="314"/>
      <c r="BT35" s="314"/>
      <c r="BU35" s="314"/>
      <c r="BV35" s="314"/>
      <c r="BW35" s="315">
        <f t="shared" si="21"/>
        <v>0</v>
      </c>
    </row>
    <row r="36" spans="2:75" ht="15">
      <c r="B36" s="86"/>
      <c r="C36" s="86"/>
      <c r="D36" s="129"/>
      <c r="E36" s="109"/>
      <c r="F36" s="126" t="s">
        <v>199</v>
      </c>
      <c r="Y36" s="314">
        <v>0</v>
      </c>
      <c r="Z36" s="314">
        <v>0</v>
      </c>
      <c r="AA36" s="314">
        <v>0</v>
      </c>
      <c r="AB36" s="314">
        <v>0</v>
      </c>
      <c r="AC36" s="314">
        <v>0</v>
      </c>
      <c r="AD36" s="316">
        <v>0</v>
      </c>
      <c r="AE36" s="316">
        <f t="shared" si="18"/>
        <v>0</v>
      </c>
      <c r="AF36" s="316">
        <f t="shared" si="18"/>
        <v>0</v>
      </c>
      <c r="AG36" s="316">
        <f t="shared" si="18"/>
        <v>0</v>
      </c>
      <c r="AH36" s="316">
        <f t="shared" si="18"/>
        <v>0</v>
      </c>
      <c r="AI36" s="316">
        <f t="shared" si="18"/>
        <v>0</v>
      </c>
      <c r="AJ36" s="316">
        <f t="shared" si="18"/>
        <v>0</v>
      </c>
      <c r="AK36" s="316">
        <f t="shared" si="18"/>
        <v>0</v>
      </c>
      <c r="AL36" s="315">
        <f t="shared" si="19"/>
        <v>0</v>
      </c>
      <c r="AM36" s="315">
        <f t="shared" si="20"/>
        <v>0</v>
      </c>
      <c r="AP36" s="86"/>
      <c r="AQ36" s="86"/>
      <c r="AR36" s="129"/>
      <c r="AS36" s="109"/>
      <c r="AT36" s="86"/>
      <c r="AU36" s="126" t="s">
        <v>220</v>
      </c>
      <c r="AY36" s="314">
        <v>0</v>
      </c>
      <c r="AZ36" s="314"/>
      <c r="BA36" s="314"/>
      <c r="BB36" s="314"/>
      <c r="BC36" s="314"/>
      <c r="BD36" s="314"/>
      <c r="BE36" s="314"/>
      <c r="BF36" s="314"/>
      <c r="BH36" s="86"/>
      <c r="BI36" s="86"/>
      <c r="BJ36" s="129"/>
      <c r="BK36" s="109"/>
      <c r="BL36" s="387">
        <v>0</v>
      </c>
      <c r="BM36" s="126"/>
      <c r="BO36" s="314">
        <v>0</v>
      </c>
      <c r="BP36" s="314"/>
      <c r="BQ36" s="314"/>
      <c r="BR36" s="314"/>
      <c r="BS36" s="314"/>
      <c r="BT36" s="314"/>
      <c r="BU36" s="314"/>
      <c r="BV36" s="314"/>
      <c r="BW36" s="315">
        <f t="shared" si="21"/>
        <v>0</v>
      </c>
    </row>
    <row r="37" spans="2:75" ht="15">
      <c r="B37" s="86"/>
      <c r="C37" s="86"/>
      <c r="D37" s="26" t="s">
        <v>1</v>
      </c>
      <c r="E37" s="109"/>
      <c r="F37" s="126" t="s">
        <v>199</v>
      </c>
      <c r="Y37" s="315">
        <f t="shared" ref="Y37:AK37" si="22">SUM(Y31:Y36)</f>
        <v>1283.5945977272247</v>
      </c>
      <c r="Z37" s="315">
        <f t="shared" si="22"/>
        <v>1263.0969280692891</v>
      </c>
      <c r="AA37" s="315">
        <f t="shared" si="22"/>
        <v>1285.3933395730207</v>
      </c>
      <c r="AB37" s="315">
        <f t="shared" si="22"/>
        <v>1282.0843596962652</v>
      </c>
      <c r="AC37" s="315">
        <f t="shared" si="22"/>
        <v>1248.8995566625581</v>
      </c>
      <c r="AD37" s="315">
        <f t="shared" si="22"/>
        <v>1391.8408922479869</v>
      </c>
      <c r="AE37" s="315">
        <f t="shared" si="22"/>
        <v>1367.1308742430001</v>
      </c>
      <c r="AF37" s="315">
        <f t="shared" ref="AF37" si="23">SUM(AF31:AF36)</f>
        <v>0</v>
      </c>
      <c r="AG37" s="315">
        <f t="shared" si="22"/>
        <v>0</v>
      </c>
      <c r="AH37" s="315">
        <f t="shared" si="22"/>
        <v>0</v>
      </c>
      <c r="AI37" s="315">
        <f t="shared" si="22"/>
        <v>0</v>
      </c>
      <c r="AJ37" s="315">
        <f t="shared" si="22"/>
        <v>0</v>
      </c>
      <c r="AK37" s="315">
        <f t="shared" si="22"/>
        <v>0</v>
      </c>
      <c r="AL37" s="315">
        <f t="shared" si="19"/>
        <v>6363.0687817283579</v>
      </c>
      <c r="AM37" s="315">
        <f>SUM(AD37:AK37)</f>
        <v>2758.9717664909867</v>
      </c>
      <c r="AP37" s="86"/>
      <c r="AQ37" s="86"/>
      <c r="AR37" s="26" t="s">
        <v>1</v>
      </c>
      <c r="AS37" s="109"/>
      <c r="AT37" s="86"/>
      <c r="AU37" s="126" t="s">
        <v>220</v>
      </c>
      <c r="AY37" s="154"/>
      <c r="AZ37" s="42"/>
      <c r="BA37" s="42"/>
      <c r="BB37" s="42"/>
      <c r="BC37" s="42"/>
      <c r="BD37" s="42"/>
      <c r="BE37" s="42"/>
      <c r="BF37" s="41"/>
      <c r="BH37" s="86"/>
      <c r="BI37" s="86"/>
      <c r="BJ37" s="26" t="s">
        <v>1</v>
      </c>
      <c r="BK37" s="109"/>
      <c r="BL37" s="42"/>
      <c r="BM37" s="126"/>
      <c r="BO37" s="154"/>
      <c r="BP37" s="42"/>
      <c r="BQ37" s="42"/>
      <c r="BR37" s="42"/>
      <c r="BS37" s="42"/>
      <c r="BT37" s="42"/>
      <c r="BU37" s="42"/>
      <c r="BV37" s="88"/>
      <c r="BW37" s="94"/>
    </row>
    <row r="38" spans="2:75" ht="15">
      <c r="B38" s="86"/>
      <c r="C38" s="86"/>
      <c r="D38" s="26"/>
      <c r="E38" s="109"/>
      <c r="F38" s="126"/>
      <c r="AP38" s="86"/>
      <c r="AQ38" s="86"/>
      <c r="AR38" s="26"/>
      <c r="AS38" s="109"/>
      <c r="AT38" s="86"/>
      <c r="AU38" s="126"/>
      <c r="BH38" s="86"/>
      <c r="BI38" s="86"/>
      <c r="BJ38" s="26"/>
      <c r="BK38" s="109"/>
      <c r="BL38" s="86"/>
      <c r="BM38" s="126"/>
    </row>
    <row r="39" spans="2:75" ht="15">
      <c r="B39" s="86"/>
      <c r="C39" s="125" t="s">
        <v>212</v>
      </c>
      <c r="D39" s="86"/>
      <c r="E39" s="109"/>
      <c r="F39" s="126"/>
      <c r="AP39" s="86"/>
      <c r="AQ39" s="125" t="s">
        <v>212</v>
      </c>
      <c r="AR39" s="86"/>
      <c r="AS39" s="109"/>
      <c r="AT39" s="86"/>
      <c r="AU39" s="126"/>
      <c r="BH39" s="86"/>
      <c r="BI39" s="125" t="s">
        <v>212</v>
      </c>
      <c r="BJ39" s="86"/>
      <c r="BK39" s="109"/>
      <c r="BL39" s="86"/>
      <c r="BM39" s="126"/>
    </row>
    <row r="40" spans="2:75" ht="15">
      <c r="B40" s="86"/>
      <c r="C40" s="86"/>
      <c r="D40" s="27" t="s">
        <v>193</v>
      </c>
      <c r="E40" s="109"/>
      <c r="F40" s="126" t="s">
        <v>199</v>
      </c>
      <c r="Y40" s="314">
        <v>1778.4</v>
      </c>
      <c r="Z40" s="314">
        <v>2120.4</v>
      </c>
      <c r="AA40" s="314">
        <v>3146.4</v>
      </c>
      <c r="AB40" s="314">
        <v>2439.6</v>
      </c>
      <c r="AC40" s="314">
        <v>2325.6</v>
      </c>
      <c r="AD40" s="316">
        <f>AY40*BO40</f>
        <v>3032.3999999999987</v>
      </c>
      <c r="AE40" s="316">
        <f>AZ40*BP40</f>
        <v>3016.44</v>
      </c>
      <c r="AF40" s="316">
        <f t="shared" ref="AD40:AK43" si="24">BA40*BQ40</f>
        <v>0</v>
      </c>
      <c r="AG40" s="316">
        <f t="shared" si="24"/>
        <v>0</v>
      </c>
      <c r="AH40" s="316">
        <f t="shared" si="24"/>
        <v>0</v>
      </c>
      <c r="AI40" s="316">
        <f t="shared" si="24"/>
        <v>0</v>
      </c>
      <c r="AJ40" s="316">
        <f t="shared" si="24"/>
        <v>0</v>
      </c>
      <c r="AK40" s="316">
        <f t="shared" si="24"/>
        <v>0</v>
      </c>
      <c r="AL40" s="315">
        <f>SUM(Y40:AC40)</f>
        <v>11810.400000000001</v>
      </c>
      <c r="AM40" s="315">
        <f>SUM(AD40:AK40)</f>
        <v>6048.8399999999983</v>
      </c>
      <c r="AP40" s="86"/>
      <c r="AQ40" s="86"/>
      <c r="AR40" s="27" t="s">
        <v>193</v>
      </c>
      <c r="AS40" s="109"/>
      <c r="AT40" s="86"/>
      <c r="AU40" s="126" t="s">
        <v>220</v>
      </c>
      <c r="AY40" s="444">
        <v>22800</v>
      </c>
      <c r="AZ40" s="444">
        <v>22800</v>
      </c>
      <c r="BA40" s="314"/>
      <c r="BB40" s="314"/>
      <c r="BC40" s="314"/>
      <c r="BD40" s="314"/>
      <c r="BE40" s="314"/>
      <c r="BF40" s="314"/>
      <c r="BH40" s="86"/>
      <c r="BI40" s="86"/>
      <c r="BJ40" s="27" t="s">
        <v>193</v>
      </c>
      <c r="BK40" s="109"/>
      <c r="BL40" s="387" t="s">
        <v>452</v>
      </c>
      <c r="BM40" s="126"/>
      <c r="BO40" s="314">
        <v>0.13299999999999995</v>
      </c>
      <c r="BP40" s="314">
        <v>0.1323</v>
      </c>
      <c r="BQ40" s="314"/>
      <c r="BR40" s="314"/>
      <c r="BS40" s="314"/>
      <c r="BT40" s="314"/>
      <c r="BU40" s="314"/>
      <c r="BV40" s="314"/>
      <c r="BW40" s="315">
        <f>SUM(BO40:BV40)</f>
        <v>0.26529999999999998</v>
      </c>
    </row>
    <row r="41" spans="2:75">
      <c r="B41" s="86"/>
      <c r="C41" s="86"/>
      <c r="D41" s="27" t="s">
        <v>213</v>
      </c>
      <c r="E41" s="86"/>
      <c r="F41" s="126" t="s">
        <v>199</v>
      </c>
      <c r="Y41" s="314">
        <v>0</v>
      </c>
      <c r="Z41" s="314">
        <v>0</v>
      </c>
      <c r="AA41" s="314">
        <v>0</v>
      </c>
      <c r="AB41" s="314">
        <v>0</v>
      </c>
      <c r="AC41" s="314">
        <v>0</v>
      </c>
      <c r="AD41" s="316">
        <v>0</v>
      </c>
      <c r="AE41" s="316">
        <f t="shared" si="24"/>
        <v>0</v>
      </c>
      <c r="AF41" s="316">
        <f t="shared" si="24"/>
        <v>0</v>
      </c>
      <c r="AG41" s="316">
        <f t="shared" si="24"/>
        <v>0</v>
      </c>
      <c r="AH41" s="316">
        <f t="shared" si="24"/>
        <v>0</v>
      </c>
      <c r="AI41" s="316">
        <f t="shared" si="24"/>
        <v>0</v>
      </c>
      <c r="AJ41" s="316">
        <f t="shared" si="24"/>
        <v>0</v>
      </c>
      <c r="AK41" s="316">
        <f t="shared" si="24"/>
        <v>0</v>
      </c>
      <c r="AL41" s="315">
        <f>SUM(Y41:AC41)</f>
        <v>0</v>
      </c>
      <c r="AM41" s="315">
        <f>SUM(AD41:AK41)</f>
        <v>0</v>
      </c>
      <c r="AP41" s="86"/>
      <c r="AQ41" s="86"/>
      <c r="AR41" s="27" t="s">
        <v>213</v>
      </c>
      <c r="AS41" s="86"/>
      <c r="AT41" s="86"/>
      <c r="AU41" s="126" t="s">
        <v>220</v>
      </c>
      <c r="AY41" s="314">
        <v>0</v>
      </c>
      <c r="AZ41" s="314"/>
      <c r="BA41" s="314"/>
      <c r="BB41" s="314"/>
      <c r="BC41" s="314"/>
      <c r="BD41" s="314"/>
      <c r="BE41" s="314"/>
      <c r="BF41" s="314"/>
      <c r="BH41" s="86"/>
      <c r="BI41" s="86"/>
      <c r="BJ41" s="27" t="s">
        <v>213</v>
      </c>
      <c r="BK41" s="86"/>
      <c r="BL41" s="387">
        <v>0</v>
      </c>
      <c r="BM41" s="126"/>
      <c r="BO41" s="314">
        <v>0</v>
      </c>
      <c r="BP41" s="314"/>
      <c r="BQ41" s="314"/>
      <c r="BR41" s="314"/>
      <c r="BS41" s="314"/>
      <c r="BT41" s="314"/>
      <c r="BU41" s="314"/>
      <c r="BV41" s="314"/>
      <c r="BW41" s="315">
        <f>SUM(BO41:BV41)</f>
        <v>0</v>
      </c>
    </row>
    <row r="42" spans="2:75">
      <c r="B42" s="86"/>
      <c r="C42" s="86"/>
      <c r="D42" s="129"/>
      <c r="E42" s="86"/>
      <c r="F42" s="126" t="s">
        <v>199</v>
      </c>
      <c r="Y42" s="314"/>
      <c r="Z42" s="314"/>
      <c r="AA42" s="314"/>
      <c r="AB42" s="314"/>
      <c r="AC42" s="314"/>
      <c r="AD42" s="316">
        <f t="shared" si="24"/>
        <v>0</v>
      </c>
      <c r="AE42" s="316">
        <f t="shared" si="24"/>
        <v>0</v>
      </c>
      <c r="AF42" s="316">
        <f t="shared" si="24"/>
        <v>0</v>
      </c>
      <c r="AG42" s="316">
        <f t="shared" si="24"/>
        <v>0</v>
      </c>
      <c r="AH42" s="316">
        <f t="shared" si="24"/>
        <v>0</v>
      </c>
      <c r="AI42" s="316">
        <f t="shared" si="24"/>
        <v>0</v>
      </c>
      <c r="AJ42" s="316">
        <f t="shared" si="24"/>
        <v>0</v>
      </c>
      <c r="AK42" s="316">
        <f t="shared" si="24"/>
        <v>0</v>
      </c>
      <c r="AL42" s="315">
        <f>SUM(Y42:AC42)</f>
        <v>0</v>
      </c>
      <c r="AM42" s="315">
        <f>SUM(AD42:AK42)</f>
        <v>0</v>
      </c>
      <c r="AP42" s="86"/>
      <c r="AQ42" s="86"/>
      <c r="AR42" s="129"/>
      <c r="AS42" s="86"/>
      <c r="AT42" s="86"/>
      <c r="AU42" s="126" t="s">
        <v>220</v>
      </c>
      <c r="AY42" s="314">
        <v>0</v>
      </c>
      <c r="AZ42" s="314"/>
      <c r="BA42" s="314"/>
      <c r="BB42" s="314"/>
      <c r="BC42" s="314"/>
      <c r="BD42" s="314"/>
      <c r="BE42" s="314"/>
      <c r="BF42" s="314"/>
      <c r="BH42" s="86"/>
      <c r="BI42" s="86"/>
      <c r="BJ42" s="129"/>
      <c r="BK42" s="86"/>
      <c r="BL42" s="387">
        <v>0</v>
      </c>
      <c r="BM42" s="126"/>
      <c r="BO42" s="314">
        <v>0</v>
      </c>
      <c r="BP42" s="314"/>
      <c r="BQ42" s="314"/>
      <c r="BR42" s="314"/>
      <c r="BS42" s="314"/>
      <c r="BT42" s="314"/>
      <c r="BU42" s="314"/>
      <c r="BV42" s="314"/>
      <c r="BW42" s="315">
        <f>SUM(BO42:BV42)</f>
        <v>0</v>
      </c>
    </row>
    <row r="43" spans="2:75">
      <c r="B43" s="86"/>
      <c r="C43" s="86"/>
      <c r="D43" s="129"/>
      <c r="E43" s="86"/>
      <c r="F43" s="126" t="s">
        <v>199</v>
      </c>
      <c r="Y43" s="314"/>
      <c r="Z43" s="314"/>
      <c r="AA43" s="314"/>
      <c r="AB43" s="314"/>
      <c r="AC43" s="314"/>
      <c r="AD43" s="316">
        <f t="shared" si="24"/>
        <v>0</v>
      </c>
      <c r="AE43" s="316">
        <f t="shared" si="24"/>
        <v>0</v>
      </c>
      <c r="AF43" s="316">
        <f t="shared" si="24"/>
        <v>0</v>
      </c>
      <c r="AG43" s="316">
        <f t="shared" si="24"/>
        <v>0</v>
      </c>
      <c r="AH43" s="316">
        <f t="shared" si="24"/>
        <v>0</v>
      </c>
      <c r="AI43" s="316">
        <f t="shared" si="24"/>
        <v>0</v>
      </c>
      <c r="AJ43" s="316">
        <f t="shared" si="24"/>
        <v>0</v>
      </c>
      <c r="AK43" s="316">
        <f t="shared" si="24"/>
        <v>0</v>
      </c>
      <c r="AL43" s="315">
        <f>SUM(Y43:AC43)</f>
        <v>0</v>
      </c>
      <c r="AM43" s="315">
        <f>SUM(AD43:AK43)</f>
        <v>0</v>
      </c>
      <c r="AP43" s="86"/>
      <c r="AQ43" s="86"/>
      <c r="AR43" s="129"/>
      <c r="AS43" s="86"/>
      <c r="AT43" s="86"/>
      <c r="AU43" s="126" t="s">
        <v>220</v>
      </c>
      <c r="AY43" s="314">
        <v>0</v>
      </c>
      <c r="AZ43" s="314"/>
      <c r="BA43" s="314"/>
      <c r="BB43" s="314"/>
      <c r="BC43" s="314"/>
      <c r="BD43" s="314"/>
      <c r="BE43" s="314"/>
      <c r="BF43" s="314"/>
      <c r="BH43" s="86"/>
      <c r="BI43" s="86"/>
      <c r="BJ43" s="129"/>
      <c r="BK43" s="86"/>
      <c r="BL43" s="387">
        <v>0</v>
      </c>
      <c r="BM43" s="126"/>
      <c r="BO43" s="314">
        <v>0</v>
      </c>
      <c r="BP43" s="314"/>
      <c r="BQ43" s="314"/>
      <c r="BR43" s="314"/>
      <c r="BS43" s="314"/>
      <c r="BT43" s="314"/>
      <c r="BU43" s="314"/>
      <c r="BV43" s="314"/>
      <c r="BW43" s="315">
        <f>SUM(BO43:BV43)</f>
        <v>0</v>
      </c>
    </row>
    <row r="44" spans="2:75">
      <c r="B44" s="86"/>
      <c r="C44" s="86"/>
      <c r="D44" s="26" t="s">
        <v>1</v>
      </c>
      <c r="E44" s="26"/>
      <c r="F44" s="126" t="s">
        <v>199</v>
      </c>
      <c r="Y44" s="315">
        <f t="shared" ref="Y44:AK44" si="25">SUM(Y40:Y43)</f>
        <v>1778.4</v>
      </c>
      <c r="Z44" s="315">
        <f t="shared" si="25"/>
        <v>2120.4</v>
      </c>
      <c r="AA44" s="315">
        <f t="shared" si="25"/>
        <v>3146.4</v>
      </c>
      <c r="AB44" s="315">
        <f t="shared" si="25"/>
        <v>2439.6</v>
      </c>
      <c r="AC44" s="315">
        <f t="shared" si="25"/>
        <v>2325.6</v>
      </c>
      <c r="AD44" s="315">
        <f t="shared" si="25"/>
        <v>3032.3999999999987</v>
      </c>
      <c r="AE44" s="315">
        <f t="shared" si="25"/>
        <v>3016.44</v>
      </c>
      <c r="AF44" s="315">
        <f t="shared" ref="AF44" si="26">SUM(AF40:AF43)</f>
        <v>0</v>
      </c>
      <c r="AG44" s="315">
        <f t="shared" si="25"/>
        <v>0</v>
      </c>
      <c r="AH44" s="315">
        <f t="shared" si="25"/>
        <v>0</v>
      </c>
      <c r="AI44" s="315">
        <f t="shared" si="25"/>
        <v>0</v>
      </c>
      <c r="AJ44" s="315">
        <f t="shared" si="25"/>
        <v>0</v>
      </c>
      <c r="AK44" s="315">
        <f t="shared" si="25"/>
        <v>0</v>
      </c>
      <c r="AL44" s="315">
        <f>SUM(Y44:AC44)</f>
        <v>11810.400000000001</v>
      </c>
      <c r="AM44" s="315">
        <f>SUM(AD44:AK44)</f>
        <v>6048.8399999999983</v>
      </c>
      <c r="AP44" s="86"/>
      <c r="AQ44" s="86"/>
      <c r="AR44" s="26" t="s">
        <v>1</v>
      </c>
      <c r="AS44" s="26"/>
      <c r="AT44" s="86"/>
      <c r="AU44" s="126" t="s">
        <v>220</v>
      </c>
      <c r="AY44" s="154"/>
      <c r="AZ44" s="42"/>
      <c r="BA44" s="42"/>
      <c r="BB44" s="42"/>
      <c r="BC44" s="42"/>
      <c r="BD44" s="42"/>
      <c r="BE44" s="42"/>
      <c r="BF44" s="41"/>
      <c r="BH44" s="86"/>
      <c r="BI44" s="86"/>
      <c r="BJ44" s="26" t="s">
        <v>1</v>
      </c>
      <c r="BK44" s="26"/>
      <c r="BL44" s="42"/>
      <c r="BM44" s="126"/>
      <c r="BO44" s="154"/>
      <c r="BP44" s="42"/>
      <c r="BQ44" s="42"/>
      <c r="BR44" s="42"/>
      <c r="BS44" s="42"/>
      <c r="BT44" s="42"/>
      <c r="BU44" s="42"/>
      <c r="BV44" s="88"/>
      <c r="BW44" s="94"/>
    </row>
    <row r="45" spans="2:75">
      <c r="B45" s="86"/>
      <c r="C45" s="86"/>
      <c r="D45" s="26"/>
      <c r="E45" s="26"/>
      <c r="F45" s="126"/>
      <c r="AP45" s="86"/>
      <c r="AQ45" s="86"/>
      <c r="AR45" s="26"/>
      <c r="AS45" s="26"/>
      <c r="AT45" s="86"/>
      <c r="AU45" s="126"/>
      <c r="BH45" s="86"/>
      <c r="BI45" s="86"/>
      <c r="BJ45" s="26"/>
      <c r="BK45" s="26"/>
      <c r="BL45" s="388"/>
      <c r="BM45" s="126"/>
    </row>
    <row r="46" spans="2:75">
      <c r="B46" s="86"/>
      <c r="C46" s="125" t="s">
        <v>214</v>
      </c>
      <c r="D46" s="86"/>
      <c r="E46" s="86"/>
      <c r="F46" s="126"/>
      <c r="AP46" s="86"/>
      <c r="AQ46" s="125" t="s">
        <v>214</v>
      </c>
      <c r="AR46" s="86"/>
      <c r="AS46" s="86"/>
      <c r="AT46" s="86"/>
      <c r="AU46" s="126"/>
      <c r="BH46" s="86"/>
      <c r="BI46" s="125" t="s">
        <v>214</v>
      </c>
      <c r="BJ46" s="86"/>
      <c r="BK46" s="86"/>
      <c r="BL46" s="388"/>
      <c r="BM46" s="126"/>
    </row>
    <row r="47" spans="2:75">
      <c r="B47" s="86"/>
      <c r="C47" s="86"/>
      <c r="D47" s="27" t="s">
        <v>215</v>
      </c>
      <c r="E47" s="86"/>
      <c r="F47" s="126" t="s">
        <v>199</v>
      </c>
      <c r="Y47" s="314">
        <v>542.739342136</v>
      </c>
      <c r="Z47" s="314">
        <v>625.73635811199995</v>
      </c>
      <c r="AA47" s="314">
        <v>554.07412135999994</v>
      </c>
      <c r="AB47" s="314">
        <v>630.26219195199997</v>
      </c>
      <c r="AC47" s="314">
        <v>568.05296500800091</v>
      </c>
      <c r="AD47" s="316">
        <f t="shared" ref="AD47:AK51" si="27">AY47*BO47</f>
        <v>536.77579437900033</v>
      </c>
      <c r="AE47" s="316">
        <f t="shared" si="27"/>
        <v>464.71867310598685</v>
      </c>
      <c r="AF47" s="316">
        <f t="shared" si="27"/>
        <v>0</v>
      </c>
      <c r="AG47" s="316">
        <f t="shared" si="27"/>
        <v>0</v>
      </c>
      <c r="AH47" s="316">
        <f t="shared" si="27"/>
        <v>0</v>
      </c>
      <c r="AI47" s="316">
        <f t="shared" si="27"/>
        <v>0</v>
      </c>
      <c r="AJ47" s="316">
        <f t="shared" si="27"/>
        <v>0</v>
      </c>
      <c r="AK47" s="316">
        <f t="shared" si="27"/>
        <v>0</v>
      </c>
      <c r="AL47" s="315">
        <f t="shared" ref="AL47:AL52" si="28">SUM(Y47:AC47)</f>
        <v>2920.8649785680009</v>
      </c>
      <c r="AM47" s="315">
        <f t="shared" ref="AM47:AM52" si="29">SUM(AD47:AK47)</f>
        <v>1001.4944674849871</v>
      </c>
      <c r="AP47" s="86"/>
      <c r="AQ47" s="86"/>
      <c r="AR47" s="27" t="s">
        <v>215</v>
      </c>
      <c r="AS47" s="86"/>
      <c r="AT47" s="86"/>
      <c r="AU47" s="126" t="s">
        <v>220</v>
      </c>
      <c r="AY47" s="314">
        <v>2.5838999999999999</v>
      </c>
      <c r="AZ47" s="314">
        <v>2.6116251996137536</v>
      </c>
      <c r="BA47" s="314"/>
      <c r="BB47" s="314"/>
      <c r="BC47" s="314"/>
      <c r="BD47" s="314"/>
      <c r="BE47" s="314"/>
      <c r="BF47" s="314"/>
      <c r="BH47" s="86"/>
      <c r="BI47" s="86"/>
      <c r="BJ47" s="27" t="s">
        <v>215</v>
      </c>
      <c r="BK47" s="86"/>
      <c r="BL47" s="387" t="s">
        <v>450</v>
      </c>
      <c r="BM47" s="126"/>
      <c r="BO47" s="314">
        <v>207.73861000000014</v>
      </c>
      <c r="BP47" s="314">
        <v>177.94233000000017</v>
      </c>
      <c r="BQ47" s="314"/>
      <c r="BR47" s="314"/>
      <c r="BS47" s="314"/>
      <c r="BT47" s="314"/>
      <c r="BU47" s="314"/>
      <c r="BV47" s="314"/>
      <c r="BW47" s="315">
        <f>SUM(BO47:BV47)</f>
        <v>385.68094000000031</v>
      </c>
    </row>
    <row r="48" spans="2:75">
      <c r="B48" s="86"/>
      <c r="C48" s="86"/>
      <c r="D48" s="27" t="s">
        <v>216</v>
      </c>
      <c r="E48" s="86"/>
      <c r="F48" s="126" t="s">
        <v>199</v>
      </c>
      <c r="Y48" s="314">
        <v>0</v>
      </c>
      <c r="Z48" s="314">
        <v>0</v>
      </c>
      <c r="AA48" s="314">
        <v>0</v>
      </c>
      <c r="AB48" s="314">
        <v>0</v>
      </c>
      <c r="AC48" s="314">
        <v>0</v>
      </c>
      <c r="AD48" s="316">
        <v>0</v>
      </c>
      <c r="AE48" s="316">
        <f t="shared" si="27"/>
        <v>0</v>
      </c>
      <c r="AF48" s="316">
        <f t="shared" si="27"/>
        <v>0</v>
      </c>
      <c r="AG48" s="316">
        <f t="shared" si="27"/>
        <v>0</v>
      </c>
      <c r="AH48" s="316">
        <f t="shared" si="27"/>
        <v>0</v>
      </c>
      <c r="AI48" s="316">
        <f t="shared" si="27"/>
        <v>0</v>
      </c>
      <c r="AJ48" s="316">
        <f t="shared" si="27"/>
        <v>0</v>
      </c>
      <c r="AK48" s="316">
        <f t="shared" si="27"/>
        <v>0</v>
      </c>
      <c r="AL48" s="315">
        <f t="shared" si="28"/>
        <v>0</v>
      </c>
      <c r="AM48" s="315">
        <f t="shared" si="29"/>
        <v>0</v>
      </c>
      <c r="AP48" s="86"/>
      <c r="AQ48" s="86"/>
      <c r="AR48" s="27" t="s">
        <v>216</v>
      </c>
      <c r="AS48" s="86"/>
      <c r="AT48" s="86"/>
      <c r="AU48" s="126" t="s">
        <v>220</v>
      </c>
      <c r="AY48" s="314">
        <v>0</v>
      </c>
      <c r="AZ48" s="314"/>
      <c r="BA48" s="314"/>
      <c r="BB48" s="314"/>
      <c r="BC48" s="314"/>
      <c r="BD48" s="314"/>
      <c r="BE48" s="314"/>
      <c r="BF48" s="314"/>
      <c r="BH48" s="86"/>
      <c r="BI48" s="86"/>
      <c r="BJ48" s="27" t="s">
        <v>216</v>
      </c>
      <c r="BK48" s="86"/>
      <c r="BL48" s="387">
        <v>0</v>
      </c>
      <c r="BM48" s="126"/>
      <c r="BO48" s="314">
        <v>0</v>
      </c>
      <c r="BP48" s="314"/>
      <c r="BQ48" s="314"/>
      <c r="BR48" s="314"/>
      <c r="BS48" s="314"/>
      <c r="BT48" s="314"/>
      <c r="BU48" s="314"/>
      <c r="BV48" s="314"/>
      <c r="BW48" s="315">
        <f>SUM(BO48:BV48)</f>
        <v>0</v>
      </c>
    </row>
    <row r="49" spans="2:75">
      <c r="B49" s="86"/>
      <c r="C49" s="86"/>
      <c r="D49" s="27" t="s">
        <v>217</v>
      </c>
      <c r="E49" s="86"/>
      <c r="F49" s="126" t="s">
        <v>199</v>
      </c>
      <c r="Y49" s="314">
        <v>1881.8407593173099</v>
      </c>
      <c r="Z49" s="314">
        <v>1375.5170906430112</v>
      </c>
      <c r="AA49" s="314">
        <v>2809.8274491985362</v>
      </c>
      <c r="AB49" s="314">
        <v>5112.2003902151328</v>
      </c>
      <c r="AC49" s="314">
        <v>4331.521118617</v>
      </c>
      <c r="AD49" s="316">
        <f>AY49*BO49</f>
        <v>3403.379096295605</v>
      </c>
      <c r="AE49" s="316">
        <f>AZ49*BP49</f>
        <v>4596.8839930753711</v>
      </c>
      <c r="AF49" s="316">
        <f t="shared" si="27"/>
        <v>0</v>
      </c>
      <c r="AG49" s="316">
        <f t="shared" si="27"/>
        <v>0</v>
      </c>
      <c r="AH49" s="316">
        <f t="shared" si="27"/>
        <v>0</v>
      </c>
      <c r="AI49" s="316">
        <f t="shared" si="27"/>
        <v>0</v>
      </c>
      <c r="AJ49" s="316">
        <f t="shared" si="27"/>
        <v>0</v>
      </c>
      <c r="AK49" s="316">
        <f t="shared" si="27"/>
        <v>0</v>
      </c>
      <c r="AL49" s="315">
        <f t="shared" si="28"/>
        <v>15510.90680799099</v>
      </c>
      <c r="AM49" s="315">
        <f t="shared" si="29"/>
        <v>8000.2630893709756</v>
      </c>
      <c r="AP49" s="86"/>
      <c r="AQ49" s="86"/>
      <c r="AR49" s="27" t="s">
        <v>217</v>
      </c>
      <c r="AS49" s="86"/>
      <c r="AT49" s="86"/>
      <c r="AU49" s="126" t="s">
        <v>220</v>
      </c>
      <c r="AY49" s="314">
        <v>2.9088350722567986</v>
      </c>
      <c r="AZ49" s="314">
        <v>2.9657177747973287</v>
      </c>
      <c r="BA49" s="314"/>
      <c r="BB49" s="314"/>
      <c r="BC49" s="314"/>
      <c r="BD49" s="314"/>
      <c r="BE49" s="314"/>
      <c r="BF49" s="314"/>
      <c r="BH49" s="86"/>
      <c r="BI49" s="86"/>
      <c r="BJ49" s="27" t="s">
        <v>217</v>
      </c>
      <c r="BK49" s="86"/>
      <c r="BL49" s="387" t="s">
        <v>450</v>
      </c>
      <c r="BM49" s="126"/>
      <c r="BO49" s="314">
        <v>1170.0144600000019</v>
      </c>
      <c r="BP49" s="314">
        <v>1550.0072299999999</v>
      </c>
      <c r="BQ49" s="314"/>
      <c r="BR49" s="314"/>
      <c r="BS49" s="314"/>
      <c r="BT49" s="314"/>
      <c r="BU49" s="314"/>
      <c r="BV49" s="314"/>
      <c r="BW49" s="315">
        <f>SUM(BO49:BV49)</f>
        <v>2720.0216900000019</v>
      </c>
    </row>
    <row r="50" spans="2:75">
      <c r="B50" s="86"/>
      <c r="C50" s="86"/>
      <c r="D50" s="129"/>
      <c r="E50" s="86"/>
      <c r="F50" s="126" t="s">
        <v>199</v>
      </c>
      <c r="Y50" s="314">
        <v>0</v>
      </c>
      <c r="Z50" s="314">
        <v>4.8670774859999995</v>
      </c>
      <c r="AA50" s="314">
        <v>0</v>
      </c>
      <c r="AB50" s="314">
        <v>0</v>
      </c>
      <c r="AC50" s="314">
        <v>0</v>
      </c>
      <c r="AD50" s="316">
        <v>0</v>
      </c>
      <c r="AE50" s="316">
        <f t="shared" si="27"/>
        <v>0</v>
      </c>
      <c r="AF50" s="316">
        <f t="shared" si="27"/>
        <v>0</v>
      </c>
      <c r="AG50" s="316">
        <f t="shared" si="27"/>
        <v>0</v>
      </c>
      <c r="AH50" s="316">
        <f t="shared" si="27"/>
        <v>0</v>
      </c>
      <c r="AI50" s="316">
        <f t="shared" si="27"/>
        <v>0</v>
      </c>
      <c r="AJ50" s="316">
        <f t="shared" si="27"/>
        <v>0</v>
      </c>
      <c r="AK50" s="316">
        <f t="shared" si="27"/>
        <v>0</v>
      </c>
      <c r="AL50" s="315">
        <f t="shared" si="28"/>
        <v>4.8670774859999995</v>
      </c>
      <c r="AM50" s="315">
        <f t="shared" si="29"/>
        <v>0</v>
      </c>
      <c r="AP50" s="86"/>
      <c r="AQ50" s="86"/>
      <c r="AR50" s="129"/>
      <c r="AS50" s="86"/>
      <c r="AT50" s="86"/>
      <c r="AU50" s="126" t="s">
        <v>220</v>
      </c>
      <c r="AY50" s="314">
        <v>0</v>
      </c>
      <c r="AZ50" s="314"/>
      <c r="BA50" s="314"/>
      <c r="BB50" s="314"/>
      <c r="BC50" s="314"/>
      <c r="BD50" s="314"/>
      <c r="BE50" s="314"/>
      <c r="BF50" s="314"/>
      <c r="BH50" s="86"/>
      <c r="BI50" s="86"/>
      <c r="BJ50" s="129"/>
      <c r="BK50" s="86"/>
      <c r="BL50" s="387">
        <v>0</v>
      </c>
      <c r="BM50" s="126"/>
      <c r="BO50" s="314">
        <v>0</v>
      </c>
      <c r="BP50" s="314"/>
      <c r="BQ50" s="314"/>
      <c r="BR50" s="314"/>
      <c r="BS50" s="314"/>
      <c r="BT50" s="314"/>
      <c r="BU50" s="314"/>
      <c r="BV50" s="314"/>
      <c r="BW50" s="315">
        <f>SUM(BO50:BV50)</f>
        <v>0</v>
      </c>
    </row>
    <row r="51" spans="2:75">
      <c r="B51" s="86"/>
      <c r="C51" s="86"/>
      <c r="D51" s="129"/>
      <c r="E51" s="86"/>
      <c r="F51" s="126" t="s">
        <v>199</v>
      </c>
      <c r="Y51" s="314">
        <v>0</v>
      </c>
      <c r="Z51" s="314">
        <v>0</v>
      </c>
      <c r="AA51" s="314">
        <v>0</v>
      </c>
      <c r="AB51" s="314">
        <v>0</v>
      </c>
      <c r="AC51" s="314">
        <v>0</v>
      </c>
      <c r="AD51" s="316">
        <v>0</v>
      </c>
      <c r="AE51" s="316">
        <f t="shared" si="27"/>
        <v>0</v>
      </c>
      <c r="AF51" s="316">
        <f t="shared" si="27"/>
        <v>0</v>
      </c>
      <c r="AG51" s="316">
        <f t="shared" si="27"/>
        <v>0</v>
      </c>
      <c r="AH51" s="316">
        <f t="shared" si="27"/>
        <v>0</v>
      </c>
      <c r="AI51" s="316">
        <f t="shared" si="27"/>
        <v>0</v>
      </c>
      <c r="AJ51" s="316">
        <f t="shared" si="27"/>
        <v>0</v>
      </c>
      <c r="AK51" s="316">
        <f t="shared" si="27"/>
        <v>0</v>
      </c>
      <c r="AL51" s="315">
        <f t="shared" si="28"/>
        <v>0</v>
      </c>
      <c r="AM51" s="315">
        <f t="shared" si="29"/>
        <v>0</v>
      </c>
      <c r="AP51" s="86"/>
      <c r="AQ51" s="86"/>
      <c r="AR51" s="129"/>
      <c r="AS51" s="86"/>
      <c r="AT51" s="86"/>
      <c r="AU51" s="126" t="s">
        <v>220</v>
      </c>
      <c r="AY51" s="314">
        <v>0</v>
      </c>
      <c r="AZ51" s="314"/>
      <c r="BA51" s="314"/>
      <c r="BB51" s="314"/>
      <c r="BC51" s="314"/>
      <c r="BD51" s="314"/>
      <c r="BE51" s="314"/>
      <c r="BF51" s="314"/>
      <c r="BH51" s="86"/>
      <c r="BI51" s="86"/>
      <c r="BJ51" s="129"/>
      <c r="BK51" s="86"/>
      <c r="BL51" s="387">
        <v>0</v>
      </c>
      <c r="BM51" s="126"/>
      <c r="BO51" s="314">
        <v>0</v>
      </c>
      <c r="BP51" s="314"/>
      <c r="BQ51" s="314"/>
      <c r="BR51" s="314"/>
      <c r="BS51" s="314"/>
      <c r="BT51" s="314"/>
      <c r="BU51" s="314"/>
      <c r="BV51" s="314"/>
      <c r="BW51" s="315">
        <f>SUM(BO51:BV51)</f>
        <v>0</v>
      </c>
    </row>
    <row r="52" spans="2:75">
      <c r="B52" s="86"/>
      <c r="C52" s="86"/>
      <c r="D52" s="26" t="s">
        <v>1</v>
      </c>
      <c r="E52" s="26"/>
      <c r="F52" s="126" t="s">
        <v>199</v>
      </c>
      <c r="Y52" s="315">
        <f t="shared" ref="Y52:AK52" si="30">SUM(Y47:Y51)</f>
        <v>2424.5801014533099</v>
      </c>
      <c r="Z52" s="315">
        <f t="shared" si="30"/>
        <v>2006.120526241011</v>
      </c>
      <c r="AA52" s="315">
        <f t="shared" si="30"/>
        <v>3363.9015705585362</v>
      </c>
      <c r="AB52" s="315">
        <f t="shared" si="30"/>
        <v>5742.4625821671325</v>
      </c>
      <c r="AC52" s="315">
        <f t="shared" si="30"/>
        <v>4899.5740836250006</v>
      </c>
      <c r="AD52" s="315">
        <f t="shared" si="30"/>
        <v>3940.1548906746052</v>
      </c>
      <c r="AE52" s="315">
        <f t="shared" si="30"/>
        <v>5061.6026661813576</v>
      </c>
      <c r="AF52" s="315">
        <f t="shared" ref="AF52" si="31">SUM(AF47:AF51)</f>
        <v>0</v>
      </c>
      <c r="AG52" s="315">
        <f t="shared" si="30"/>
        <v>0</v>
      </c>
      <c r="AH52" s="315">
        <f t="shared" si="30"/>
        <v>0</v>
      </c>
      <c r="AI52" s="315">
        <f t="shared" si="30"/>
        <v>0</v>
      </c>
      <c r="AJ52" s="315">
        <f t="shared" si="30"/>
        <v>0</v>
      </c>
      <c r="AK52" s="315">
        <f t="shared" si="30"/>
        <v>0</v>
      </c>
      <c r="AL52" s="315">
        <f t="shared" si="28"/>
        <v>18436.638864044991</v>
      </c>
      <c r="AM52" s="315">
        <f t="shared" si="29"/>
        <v>9001.7575568559623</v>
      </c>
      <c r="AP52" s="86"/>
      <c r="AQ52" s="86"/>
      <c r="AR52" s="26" t="s">
        <v>1</v>
      </c>
      <c r="AS52" s="26"/>
      <c r="AT52" s="86"/>
      <c r="AU52" s="126" t="s">
        <v>220</v>
      </c>
      <c r="AY52" s="154"/>
      <c r="AZ52" s="42"/>
      <c r="BA52" s="42"/>
      <c r="BB52" s="42"/>
      <c r="BC52" s="42"/>
      <c r="BD52" s="42"/>
      <c r="BE52" s="42"/>
      <c r="BF52" s="41"/>
      <c r="BH52" s="86"/>
      <c r="BI52" s="86"/>
      <c r="BJ52" s="26" t="s">
        <v>1</v>
      </c>
      <c r="BK52" s="26"/>
      <c r="BL52" s="42"/>
      <c r="BM52" s="126"/>
      <c r="BO52" s="154"/>
      <c r="BP52" s="42"/>
      <c r="BQ52" s="42"/>
      <c r="BR52" s="42"/>
      <c r="BS52" s="42"/>
      <c r="BT52" s="42"/>
      <c r="BU52" s="42"/>
      <c r="BV52" s="88"/>
      <c r="BW52" s="94"/>
    </row>
    <row r="53" spans="2:75">
      <c r="B53" s="86"/>
      <c r="C53" s="86"/>
      <c r="D53" s="26"/>
      <c r="E53" s="26"/>
      <c r="F53" s="126"/>
      <c r="AP53" s="86"/>
      <c r="AQ53" s="86"/>
      <c r="AR53" s="26"/>
      <c r="AS53" s="26"/>
      <c r="AT53" s="86"/>
      <c r="AU53" s="126"/>
      <c r="BH53" s="86"/>
      <c r="BI53" s="86"/>
      <c r="BJ53" s="26"/>
      <c r="BK53" s="26"/>
      <c r="BL53" s="388"/>
      <c r="BM53" s="126"/>
    </row>
    <row r="54" spans="2:75">
      <c r="B54" s="86"/>
      <c r="C54" s="125" t="s">
        <v>218</v>
      </c>
      <c r="E54" s="125"/>
      <c r="AP54" s="86"/>
      <c r="AQ54" s="125" t="s">
        <v>218</v>
      </c>
      <c r="AS54" s="125"/>
      <c r="AT54" s="86"/>
      <c r="BH54" s="86"/>
      <c r="BI54" s="125" t="s">
        <v>218</v>
      </c>
      <c r="BK54" s="125"/>
      <c r="BL54" s="388"/>
    </row>
    <row r="55" spans="2:75">
      <c r="B55" s="86"/>
      <c r="C55" s="125"/>
      <c r="D55" s="27" t="s">
        <v>218</v>
      </c>
      <c r="E55" s="125"/>
      <c r="F55" s="126" t="s">
        <v>199</v>
      </c>
      <c r="Y55" s="314">
        <v>1038094.278</v>
      </c>
      <c r="Z55" s="314">
        <v>1003743.208</v>
      </c>
      <c r="AA55" s="314">
        <v>993956.86</v>
      </c>
      <c r="AB55" s="314">
        <v>923472.37981802528</v>
      </c>
      <c r="AC55" s="314">
        <v>900221.15258486988</v>
      </c>
      <c r="AD55" s="316">
        <f>AY55*BO55</f>
        <v>824160.37294773653</v>
      </c>
      <c r="AE55" s="316">
        <f>AZ55*BP55</f>
        <v>739289.93094657559</v>
      </c>
      <c r="AF55" s="316">
        <f t="shared" ref="AF55:AK55" si="32">BA55*BQ55</f>
        <v>0</v>
      </c>
      <c r="AG55" s="316">
        <f t="shared" si="32"/>
        <v>0</v>
      </c>
      <c r="AH55" s="316">
        <f t="shared" si="32"/>
        <v>0</v>
      </c>
      <c r="AI55" s="316">
        <f t="shared" si="32"/>
        <v>0</v>
      </c>
      <c r="AJ55" s="316">
        <f t="shared" si="32"/>
        <v>0</v>
      </c>
      <c r="AK55" s="316">
        <f t="shared" si="32"/>
        <v>0</v>
      </c>
      <c r="AL55" s="315">
        <f>SUM(Y55:AC55)</f>
        <v>4859487.8784028944</v>
      </c>
      <c r="AM55" s="315">
        <f>SUM(AD55:AK55)</f>
        <v>1563450.3038943121</v>
      </c>
      <c r="AP55" s="86"/>
      <c r="AQ55" s="125"/>
      <c r="AR55" s="27" t="s">
        <v>218</v>
      </c>
      <c r="AS55" s="125"/>
      <c r="AT55" s="86"/>
      <c r="AU55" s="126" t="s">
        <v>220</v>
      </c>
      <c r="AY55" s="313">
        <v>0.46219000000000005</v>
      </c>
      <c r="AZ55" s="313">
        <v>0.41204999999999997</v>
      </c>
      <c r="BA55" s="314"/>
      <c r="BB55" s="314"/>
      <c r="BC55" s="314"/>
      <c r="BD55" s="314"/>
      <c r="BE55" s="314"/>
      <c r="BF55" s="314"/>
      <c r="BH55" s="86"/>
      <c r="BI55" s="125"/>
      <c r="BJ55" s="27" t="s">
        <v>218</v>
      </c>
      <c r="BK55" s="125"/>
      <c r="BL55" s="387" t="s">
        <v>453</v>
      </c>
      <c r="BM55" s="126"/>
      <c r="BO55" s="314">
        <v>1783163.57547272</v>
      </c>
      <c r="BP55" s="314">
        <v>1794175.2965576402</v>
      </c>
      <c r="BQ55" s="314"/>
      <c r="BR55" s="314"/>
      <c r="BS55" s="314"/>
      <c r="BT55" s="314"/>
      <c r="BU55" s="314"/>
      <c r="BV55" s="314"/>
      <c r="BW55" s="315">
        <f>SUM(BO55:BV55)</f>
        <v>3577338.8720303602</v>
      </c>
    </row>
    <row r="56" spans="2:75">
      <c r="B56" s="86"/>
      <c r="C56" s="86"/>
    </row>
    <row r="57" spans="2:75">
      <c r="B57" s="125" t="s">
        <v>427</v>
      </c>
    </row>
    <row r="58" spans="2:75"/>
    <row r="59" spans="2:75" ht="15">
      <c r="C59" s="125" t="s">
        <v>202</v>
      </c>
      <c r="D59" s="125"/>
      <c r="E59" s="109"/>
      <c r="AP59" s="86"/>
      <c r="AQ59" s="125" t="s">
        <v>202</v>
      </c>
      <c r="AR59" s="125"/>
      <c r="AS59" s="109"/>
      <c r="AT59" s="86"/>
      <c r="BH59" s="86"/>
      <c r="BI59" s="125" t="s">
        <v>287</v>
      </c>
      <c r="BJ59" s="125"/>
      <c r="BK59" s="109"/>
      <c r="BL59" s="86"/>
    </row>
    <row r="60" spans="2:75" ht="15">
      <c r="C60" s="125"/>
      <c r="D60" s="109" t="s">
        <v>203</v>
      </c>
      <c r="E60" s="109"/>
      <c r="F60" s="126" t="s">
        <v>199</v>
      </c>
      <c r="Y60" s="155"/>
      <c r="Z60" s="156"/>
      <c r="AA60" s="156"/>
      <c r="AB60" s="156"/>
      <c r="AC60" s="48"/>
      <c r="AD60" s="317">
        <f t="shared" ref="AD60:AK64" si="33">AY60*BO60</f>
        <v>0</v>
      </c>
      <c r="AE60" s="316">
        <f t="shared" si="33"/>
        <v>0</v>
      </c>
      <c r="AF60" s="316">
        <f t="shared" si="33"/>
        <v>0</v>
      </c>
      <c r="AG60" s="316">
        <f t="shared" si="33"/>
        <v>0</v>
      </c>
      <c r="AH60" s="316">
        <f t="shared" si="33"/>
        <v>0</v>
      </c>
      <c r="AI60" s="316">
        <f t="shared" si="33"/>
        <v>0</v>
      </c>
      <c r="AJ60" s="316">
        <f t="shared" si="33"/>
        <v>0</v>
      </c>
      <c r="AK60" s="316">
        <f t="shared" si="33"/>
        <v>0</v>
      </c>
      <c r="AL60" s="315">
        <f t="shared" ref="AL60:AL65" si="34">SUM(Y60:AC60)</f>
        <v>0</v>
      </c>
      <c r="AM60" s="315">
        <f t="shared" ref="AM60:AM65" si="35">SUM(AD60:AK60)</f>
        <v>0</v>
      </c>
      <c r="AP60" s="86"/>
      <c r="AQ60" s="125"/>
      <c r="AR60" s="109" t="s">
        <v>203</v>
      </c>
      <c r="AS60" s="109"/>
      <c r="AT60" s="86"/>
      <c r="AU60" s="126" t="s">
        <v>220</v>
      </c>
      <c r="AY60" s="313">
        <v>0</v>
      </c>
      <c r="AZ60" s="314"/>
      <c r="BA60" s="314"/>
      <c r="BB60" s="314"/>
      <c r="BC60" s="314"/>
      <c r="BD60" s="314"/>
      <c r="BE60" s="314"/>
      <c r="BF60" s="314"/>
      <c r="BH60" s="86"/>
      <c r="BI60" s="125"/>
      <c r="BJ60" s="109" t="s">
        <v>203</v>
      </c>
      <c r="BK60" s="109"/>
      <c r="BL60" s="92"/>
      <c r="BM60" s="126"/>
      <c r="BO60" s="314">
        <v>0</v>
      </c>
      <c r="BP60" s="314"/>
      <c r="BQ60" s="314"/>
      <c r="BR60" s="314"/>
      <c r="BS60" s="314"/>
      <c r="BT60" s="314"/>
      <c r="BU60" s="314"/>
      <c r="BV60" s="314"/>
      <c r="BW60" s="315">
        <f>SUM(BO60:BV60)</f>
        <v>0</v>
      </c>
    </row>
    <row r="61" spans="2:75" ht="15">
      <c r="C61" s="86"/>
      <c r="D61" s="109" t="s">
        <v>204</v>
      </c>
      <c r="E61" s="109"/>
      <c r="F61" s="126" t="s">
        <v>199</v>
      </c>
      <c r="Y61" s="47"/>
      <c r="Z61" s="46"/>
      <c r="AA61" s="46"/>
      <c r="AB61" s="46"/>
      <c r="AC61" s="45"/>
      <c r="AD61" s="317">
        <f t="shared" si="33"/>
        <v>0</v>
      </c>
      <c r="AE61" s="316">
        <f t="shared" si="33"/>
        <v>0</v>
      </c>
      <c r="AF61" s="316">
        <f t="shared" si="33"/>
        <v>0</v>
      </c>
      <c r="AG61" s="316">
        <f t="shared" si="33"/>
        <v>0</v>
      </c>
      <c r="AH61" s="316">
        <f t="shared" si="33"/>
        <v>0</v>
      </c>
      <c r="AI61" s="316">
        <f t="shared" si="33"/>
        <v>0</v>
      </c>
      <c r="AJ61" s="316">
        <f t="shared" si="33"/>
        <v>0</v>
      </c>
      <c r="AK61" s="316">
        <f t="shared" si="33"/>
        <v>0</v>
      </c>
      <c r="AL61" s="315">
        <f t="shared" si="34"/>
        <v>0</v>
      </c>
      <c r="AM61" s="315">
        <f t="shared" si="35"/>
        <v>0</v>
      </c>
      <c r="AP61" s="86"/>
      <c r="AQ61" s="86"/>
      <c r="AR61" s="109" t="s">
        <v>204</v>
      </c>
      <c r="AS61" s="109"/>
      <c r="AT61" s="86"/>
      <c r="AU61" s="126" t="s">
        <v>220</v>
      </c>
      <c r="AY61" s="313">
        <v>0</v>
      </c>
      <c r="AZ61" s="314"/>
      <c r="BA61" s="314"/>
      <c r="BB61" s="314"/>
      <c r="BC61" s="314"/>
      <c r="BD61" s="314"/>
      <c r="BE61" s="314"/>
      <c r="BF61" s="314"/>
      <c r="BH61" s="86"/>
      <c r="BI61" s="86"/>
      <c r="BJ61" s="109" t="s">
        <v>204</v>
      </c>
      <c r="BK61" s="109"/>
      <c r="BL61" s="92"/>
      <c r="BM61" s="126"/>
      <c r="BO61" s="314">
        <v>0</v>
      </c>
      <c r="BP61" s="314"/>
      <c r="BQ61" s="314"/>
      <c r="BR61" s="314"/>
      <c r="BS61" s="314"/>
      <c r="BT61" s="314"/>
      <c r="BU61" s="314"/>
      <c r="BV61" s="314"/>
      <c r="BW61" s="315">
        <f>SUM(BO61:BV61)</f>
        <v>0</v>
      </c>
    </row>
    <row r="62" spans="2:75" ht="15">
      <c r="C62" s="86"/>
      <c r="D62" s="96" t="s">
        <v>205</v>
      </c>
      <c r="E62" s="109"/>
      <c r="F62" s="126" t="s">
        <v>199</v>
      </c>
      <c r="Y62" s="47"/>
      <c r="Z62" s="46"/>
      <c r="AA62" s="46"/>
      <c r="AB62" s="46"/>
      <c r="AC62" s="45"/>
      <c r="AD62" s="317">
        <f t="shared" si="33"/>
        <v>0</v>
      </c>
      <c r="AE62" s="316">
        <f t="shared" si="33"/>
        <v>0</v>
      </c>
      <c r="AF62" s="316">
        <f t="shared" si="33"/>
        <v>0</v>
      </c>
      <c r="AG62" s="316">
        <f t="shared" si="33"/>
        <v>0</v>
      </c>
      <c r="AH62" s="316">
        <f t="shared" si="33"/>
        <v>0</v>
      </c>
      <c r="AI62" s="316">
        <f t="shared" si="33"/>
        <v>0</v>
      </c>
      <c r="AJ62" s="316">
        <f t="shared" si="33"/>
        <v>0</v>
      </c>
      <c r="AK62" s="316">
        <f t="shared" si="33"/>
        <v>0</v>
      </c>
      <c r="AL62" s="315">
        <f t="shared" si="34"/>
        <v>0</v>
      </c>
      <c r="AM62" s="315">
        <f t="shared" si="35"/>
        <v>0</v>
      </c>
      <c r="AP62" s="86"/>
      <c r="AQ62" s="86"/>
      <c r="AR62" s="96" t="s">
        <v>205</v>
      </c>
      <c r="AS62" s="109"/>
      <c r="AT62" s="86"/>
      <c r="AU62" s="126" t="s">
        <v>220</v>
      </c>
      <c r="AY62" s="313">
        <v>0</v>
      </c>
      <c r="AZ62" s="314"/>
      <c r="BA62" s="314"/>
      <c r="BB62" s="314"/>
      <c r="BC62" s="314"/>
      <c r="BD62" s="314"/>
      <c r="BE62" s="314"/>
      <c r="BF62" s="314"/>
      <c r="BH62" s="86"/>
      <c r="BI62" s="86"/>
      <c r="BJ62" s="96" t="s">
        <v>205</v>
      </c>
      <c r="BK62" s="109"/>
      <c r="BL62" s="92"/>
      <c r="BM62" s="126"/>
      <c r="BO62" s="314">
        <v>0</v>
      </c>
      <c r="BP62" s="314"/>
      <c r="BQ62" s="314"/>
      <c r="BR62" s="314"/>
      <c r="BS62" s="314"/>
      <c r="BT62" s="314"/>
      <c r="BU62" s="314"/>
      <c r="BV62" s="314"/>
      <c r="BW62" s="315">
        <f>SUM(BO62:BV62)</f>
        <v>0</v>
      </c>
    </row>
    <row r="63" spans="2:75" ht="15">
      <c r="C63" s="86"/>
      <c r="D63" s="129"/>
      <c r="E63" s="109"/>
      <c r="F63" s="126" t="s">
        <v>199</v>
      </c>
      <c r="Y63" s="47"/>
      <c r="Z63" s="46"/>
      <c r="AA63" s="46"/>
      <c r="AB63" s="46"/>
      <c r="AC63" s="45"/>
      <c r="AD63" s="317">
        <f t="shared" si="33"/>
        <v>0</v>
      </c>
      <c r="AE63" s="316">
        <f t="shared" si="33"/>
        <v>0</v>
      </c>
      <c r="AF63" s="316">
        <f t="shared" si="33"/>
        <v>0</v>
      </c>
      <c r="AG63" s="316">
        <f t="shared" si="33"/>
        <v>0</v>
      </c>
      <c r="AH63" s="316">
        <f t="shared" si="33"/>
        <v>0</v>
      </c>
      <c r="AI63" s="316">
        <f t="shared" si="33"/>
        <v>0</v>
      </c>
      <c r="AJ63" s="316">
        <f t="shared" si="33"/>
        <v>0</v>
      </c>
      <c r="AK63" s="316">
        <f t="shared" si="33"/>
        <v>0</v>
      </c>
      <c r="AL63" s="315">
        <f t="shared" si="34"/>
        <v>0</v>
      </c>
      <c r="AM63" s="315">
        <f t="shared" si="35"/>
        <v>0</v>
      </c>
      <c r="AP63" s="86"/>
      <c r="AQ63" s="86"/>
      <c r="AR63" s="129"/>
      <c r="AS63" s="109"/>
      <c r="AT63" s="86"/>
      <c r="AU63" s="126" t="s">
        <v>220</v>
      </c>
      <c r="AY63" s="313">
        <v>0</v>
      </c>
      <c r="AZ63" s="314"/>
      <c r="BA63" s="314"/>
      <c r="BB63" s="314"/>
      <c r="BC63" s="314"/>
      <c r="BD63" s="314"/>
      <c r="BE63" s="314"/>
      <c r="BF63" s="314"/>
      <c r="BH63" s="86"/>
      <c r="BI63" s="86"/>
      <c r="BJ63" s="129"/>
      <c r="BK63" s="109"/>
      <c r="BL63" s="92"/>
      <c r="BM63" s="126"/>
      <c r="BO63" s="314">
        <v>0</v>
      </c>
      <c r="BP63" s="314"/>
      <c r="BQ63" s="314"/>
      <c r="BR63" s="314"/>
      <c r="BS63" s="314"/>
      <c r="BT63" s="314"/>
      <c r="BU63" s="314"/>
      <c r="BV63" s="314"/>
      <c r="BW63" s="315">
        <f>SUM(BO63:BV63)</f>
        <v>0</v>
      </c>
    </row>
    <row r="64" spans="2:75" ht="15">
      <c r="C64" s="86"/>
      <c r="D64" s="129"/>
      <c r="E64" s="109"/>
      <c r="F64" s="126" t="s">
        <v>199</v>
      </c>
      <c r="Y64" s="47"/>
      <c r="Z64" s="46"/>
      <c r="AA64" s="46"/>
      <c r="AB64" s="46"/>
      <c r="AC64" s="45"/>
      <c r="AD64" s="317">
        <f t="shared" si="33"/>
        <v>0</v>
      </c>
      <c r="AE64" s="316">
        <f t="shared" si="33"/>
        <v>0</v>
      </c>
      <c r="AF64" s="316">
        <f t="shared" si="33"/>
        <v>0</v>
      </c>
      <c r="AG64" s="316">
        <f t="shared" si="33"/>
        <v>0</v>
      </c>
      <c r="AH64" s="316">
        <f t="shared" si="33"/>
        <v>0</v>
      </c>
      <c r="AI64" s="316">
        <f t="shared" si="33"/>
        <v>0</v>
      </c>
      <c r="AJ64" s="316">
        <f t="shared" si="33"/>
        <v>0</v>
      </c>
      <c r="AK64" s="316">
        <f t="shared" si="33"/>
        <v>0</v>
      </c>
      <c r="AL64" s="315">
        <f t="shared" si="34"/>
        <v>0</v>
      </c>
      <c r="AM64" s="315">
        <f t="shared" si="35"/>
        <v>0</v>
      </c>
      <c r="AP64" s="86"/>
      <c r="AQ64" s="86"/>
      <c r="AR64" s="129"/>
      <c r="AS64" s="109"/>
      <c r="AT64" s="86"/>
      <c r="AU64" s="126" t="s">
        <v>220</v>
      </c>
      <c r="AY64" s="313">
        <v>0</v>
      </c>
      <c r="AZ64" s="314"/>
      <c r="BA64" s="314"/>
      <c r="BB64" s="314"/>
      <c r="BC64" s="314"/>
      <c r="BD64" s="314"/>
      <c r="BE64" s="314"/>
      <c r="BF64" s="314"/>
      <c r="BH64" s="86"/>
      <c r="BI64" s="86"/>
      <c r="BJ64" s="129"/>
      <c r="BK64" s="109"/>
      <c r="BL64" s="92"/>
      <c r="BM64" s="126"/>
      <c r="BO64" s="314">
        <v>0</v>
      </c>
      <c r="BP64" s="314"/>
      <c r="BQ64" s="314"/>
      <c r="BR64" s="314"/>
      <c r="BS64" s="314"/>
      <c r="BT64" s="314"/>
      <c r="BU64" s="314"/>
      <c r="BV64" s="314"/>
      <c r="BW64" s="315">
        <f>SUM(BO64:BV64)</f>
        <v>0</v>
      </c>
    </row>
    <row r="65" spans="3:75" ht="15">
      <c r="C65" s="86"/>
      <c r="D65" s="26" t="s">
        <v>1</v>
      </c>
      <c r="E65" s="109"/>
      <c r="F65" s="126"/>
      <c r="Y65" s="43"/>
      <c r="Z65" s="42"/>
      <c r="AA65" s="42"/>
      <c r="AB65" s="42"/>
      <c r="AC65" s="41"/>
      <c r="AD65" s="318">
        <f t="shared" ref="AD65:AK65" si="36">SUM(AD60:AD64)</f>
        <v>0</v>
      </c>
      <c r="AE65" s="315">
        <f t="shared" si="36"/>
        <v>0</v>
      </c>
      <c r="AF65" s="315">
        <f t="shared" ref="AF65" si="37">SUM(AF60:AF64)</f>
        <v>0</v>
      </c>
      <c r="AG65" s="315">
        <f t="shared" si="36"/>
        <v>0</v>
      </c>
      <c r="AH65" s="315">
        <f t="shared" si="36"/>
        <v>0</v>
      </c>
      <c r="AI65" s="315">
        <f t="shared" si="36"/>
        <v>0</v>
      </c>
      <c r="AJ65" s="315">
        <f t="shared" si="36"/>
        <v>0</v>
      </c>
      <c r="AK65" s="315">
        <f t="shared" si="36"/>
        <v>0</v>
      </c>
      <c r="AL65" s="315">
        <f t="shared" si="34"/>
        <v>0</v>
      </c>
      <c r="AM65" s="315">
        <f t="shared" si="35"/>
        <v>0</v>
      </c>
      <c r="AP65" s="86"/>
      <c r="AQ65" s="86"/>
      <c r="AR65" s="26" t="s">
        <v>1</v>
      </c>
      <c r="AS65" s="109"/>
      <c r="AT65" s="86"/>
      <c r="AU65" s="126"/>
      <c r="AY65" s="43"/>
      <c r="AZ65" s="42"/>
      <c r="BA65" s="42"/>
      <c r="BB65" s="42"/>
      <c r="BC65" s="42"/>
      <c r="BD65" s="42"/>
      <c r="BE65" s="42"/>
      <c r="BF65" s="41"/>
      <c r="BH65" s="86"/>
      <c r="BI65" s="86"/>
      <c r="BJ65" s="26" t="s">
        <v>1</v>
      </c>
      <c r="BK65" s="109"/>
      <c r="BL65" s="42"/>
      <c r="BM65" s="126"/>
      <c r="BO65" s="154"/>
      <c r="BP65" s="42"/>
      <c r="BQ65" s="42"/>
      <c r="BR65" s="42"/>
      <c r="BS65" s="42"/>
      <c r="BT65" s="42"/>
      <c r="BU65" s="42"/>
      <c r="BV65" s="88"/>
      <c r="BW65" s="94"/>
    </row>
    <row r="66" spans="3:75" ht="15">
      <c r="C66" s="86"/>
      <c r="D66" s="26"/>
      <c r="E66" s="109"/>
      <c r="F66" s="126"/>
      <c r="AP66" s="86"/>
      <c r="AQ66" s="86"/>
      <c r="AR66" s="26"/>
      <c r="AS66" s="109"/>
      <c r="AT66" s="86"/>
      <c r="AU66" s="126"/>
      <c r="BH66" s="86"/>
      <c r="BI66" s="86"/>
      <c r="BJ66" s="26"/>
      <c r="BK66" s="109"/>
      <c r="BL66" s="86"/>
      <c r="BM66" s="126"/>
    </row>
    <row r="67" spans="3:75" ht="15">
      <c r="C67" s="125" t="s">
        <v>206</v>
      </c>
      <c r="D67" s="86"/>
      <c r="E67" s="109"/>
      <c r="AP67" s="86"/>
      <c r="AQ67" s="125" t="s">
        <v>206</v>
      </c>
      <c r="AR67" s="86"/>
      <c r="AS67" s="109"/>
      <c r="AT67" s="86"/>
      <c r="BH67" s="86"/>
      <c r="BI67" s="125" t="s">
        <v>206</v>
      </c>
      <c r="BJ67" s="86"/>
      <c r="BK67" s="109"/>
      <c r="BL67" s="86"/>
    </row>
    <row r="68" spans="3:75" ht="15">
      <c r="C68" s="86"/>
      <c r="D68" s="27" t="s">
        <v>207</v>
      </c>
      <c r="E68" s="109"/>
      <c r="F68" s="126" t="s">
        <v>199</v>
      </c>
      <c r="Y68" s="155"/>
      <c r="Z68" s="156"/>
      <c r="AA68" s="156"/>
      <c r="AB68" s="156"/>
      <c r="AC68" s="48"/>
      <c r="AD68" s="317">
        <v>7444.2868853132604</v>
      </c>
      <c r="AE68" s="317">
        <f>AZ68*BP68</f>
        <v>1619.0298790967556</v>
      </c>
      <c r="AF68" s="316">
        <f t="shared" ref="AD68:AK73" si="38">BA68*BQ68</f>
        <v>0</v>
      </c>
      <c r="AG68" s="316">
        <f t="shared" si="38"/>
        <v>0</v>
      </c>
      <c r="AH68" s="316">
        <f t="shared" si="38"/>
        <v>0</v>
      </c>
      <c r="AI68" s="316">
        <f t="shared" si="38"/>
        <v>0</v>
      </c>
      <c r="AJ68" s="316">
        <f t="shared" si="38"/>
        <v>0</v>
      </c>
      <c r="AK68" s="316">
        <f t="shared" si="38"/>
        <v>0</v>
      </c>
      <c r="AL68" s="315">
        <f t="shared" ref="AL68:AL74" si="39">SUM(Y68:AC68)</f>
        <v>0</v>
      </c>
      <c r="AM68" s="315">
        <f>SUM(AD68:AK68)</f>
        <v>9063.3167644100158</v>
      </c>
      <c r="AP68" s="86"/>
      <c r="AQ68" s="86"/>
      <c r="AR68" s="27" t="s">
        <v>207</v>
      </c>
      <c r="AS68" s="109"/>
      <c r="AT68" s="86"/>
      <c r="AU68" s="126" t="s">
        <v>220</v>
      </c>
      <c r="AY68" s="314">
        <v>0.24998960899999997</v>
      </c>
      <c r="AZ68" s="314">
        <v>0.26578152999999999</v>
      </c>
      <c r="BA68" s="314"/>
      <c r="BB68" s="314"/>
      <c r="BC68" s="314"/>
      <c r="BD68" s="314"/>
      <c r="BE68" s="314"/>
      <c r="BF68" s="314"/>
      <c r="BH68" s="86"/>
      <c r="BI68" s="86"/>
      <c r="BJ68" s="27" t="s">
        <v>207</v>
      </c>
      <c r="BK68" s="109"/>
      <c r="BL68" s="328" t="s">
        <v>95</v>
      </c>
      <c r="BM68" s="126"/>
      <c r="BO68" s="314">
        <v>29778.385250057599</v>
      </c>
      <c r="BP68" s="314">
        <v>6091.5816050000003</v>
      </c>
      <c r="BQ68" s="314"/>
      <c r="BR68" s="314"/>
      <c r="BS68" s="314"/>
      <c r="BT68" s="314"/>
      <c r="BU68" s="314"/>
      <c r="BV68" s="314"/>
      <c r="BW68" s="315">
        <f t="shared" ref="BW68:BW73" si="40">SUM(BO68:BV68)</f>
        <v>35869.966855057603</v>
      </c>
    </row>
    <row r="69" spans="3:75" ht="15">
      <c r="C69" s="86"/>
      <c r="D69" s="27" t="s">
        <v>208</v>
      </c>
      <c r="E69" s="109"/>
      <c r="F69" s="126" t="s">
        <v>199</v>
      </c>
      <c r="Y69" s="47"/>
      <c r="Z69" s="46"/>
      <c r="AA69" s="46"/>
      <c r="AB69" s="46"/>
      <c r="AC69" s="45"/>
      <c r="AD69" s="317">
        <f t="shared" si="38"/>
        <v>0</v>
      </c>
      <c r="AE69" s="316">
        <f t="shared" si="38"/>
        <v>0</v>
      </c>
      <c r="AF69" s="316">
        <f t="shared" si="38"/>
        <v>0</v>
      </c>
      <c r="AG69" s="316">
        <f t="shared" si="38"/>
        <v>0</v>
      </c>
      <c r="AH69" s="316">
        <f t="shared" si="38"/>
        <v>0</v>
      </c>
      <c r="AI69" s="316">
        <f t="shared" si="38"/>
        <v>0</v>
      </c>
      <c r="AJ69" s="316">
        <f t="shared" si="38"/>
        <v>0</v>
      </c>
      <c r="AK69" s="316">
        <f t="shared" si="38"/>
        <v>0</v>
      </c>
      <c r="AL69" s="315">
        <f t="shared" si="39"/>
        <v>0</v>
      </c>
      <c r="AM69" s="315">
        <f t="shared" ref="AM69:AM74" si="41">SUM(AD69:AK69)</f>
        <v>0</v>
      </c>
      <c r="AP69" s="86"/>
      <c r="AQ69" s="86"/>
      <c r="AR69" s="27" t="s">
        <v>208</v>
      </c>
      <c r="AS69" s="109"/>
      <c r="AT69" s="86"/>
      <c r="AU69" s="126" t="s">
        <v>220</v>
      </c>
      <c r="AY69" s="314"/>
      <c r="AZ69" s="314"/>
      <c r="BA69" s="314"/>
      <c r="BB69" s="314"/>
      <c r="BC69" s="314"/>
      <c r="BD69" s="314"/>
      <c r="BE69" s="314"/>
      <c r="BF69" s="314"/>
      <c r="BH69" s="86"/>
      <c r="BI69" s="86"/>
      <c r="BJ69" s="27" t="s">
        <v>208</v>
      </c>
      <c r="BK69" s="109"/>
      <c r="BL69" s="92"/>
      <c r="BM69" s="126"/>
      <c r="BO69" s="314">
        <v>0</v>
      </c>
      <c r="BP69" s="314"/>
      <c r="BQ69" s="314"/>
      <c r="BR69" s="314"/>
      <c r="BS69" s="314"/>
      <c r="BT69" s="314"/>
      <c r="BU69" s="314"/>
      <c r="BV69" s="314"/>
      <c r="BW69" s="315">
        <f t="shared" si="40"/>
        <v>0</v>
      </c>
    </row>
    <row r="70" spans="3:75" ht="15">
      <c r="C70" s="86"/>
      <c r="D70" s="27" t="s">
        <v>209</v>
      </c>
      <c r="E70" s="109"/>
      <c r="F70" s="126" t="s">
        <v>199</v>
      </c>
      <c r="Y70" s="47"/>
      <c r="Z70" s="46"/>
      <c r="AA70" s="46"/>
      <c r="AB70" s="46"/>
      <c r="AC70" s="45"/>
      <c r="AD70" s="317">
        <f t="shared" si="38"/>
        <v>0</v>
      </c>
      <c r="AE70" s="316">
        <f t="shared" si="38"/>
        <v>0</v>
      </c>
      <c r="AF70" s="316">
        <f t="shared" si="38"/>
        <v>0</v>
      </c>
      <c r="AG70" s="316">
        <f t="shared" si="38"/>
        <v>0</v>
      </c>
      <c r="AH70" s="316">
        <f t="shared" si="38"/>
        <v>0</v>
      </c>
      <c r="AI70" s="316">
        <f t="shared" si="38"/>
        <v>0</v>
      </c>
      <c r="AJ70" s="316">
        <f t="shared" si="38"/>
        <v>0</v>
      </c>
      <c r="AK70" s="316">
        <f t="shared" si="38"/>
        <v>0</v>
      </c>
      <c r="AL70" s="315">
        <f t="shared" si="39"/>
        <v>0</v>
      </c>
      <c r="AM70" s="315">
        <f t="shared" si="41"/>
        <v>0</v>
      </c>
      <c r="AP70" s="86"/>
      <c r="AQ70" s="86"/>
      <c r="AR70" s="27" t="s">
        <v>209</v>
      </c>
      <c r="AS70" s="109"/>
      <c r="AT70" s="86"/>
      <c r="AU70" s="126" t="s">
        <v>220</v>
      </c>
      <c r="AY70" s="314"/>
      <c r="AZ70" s="314"/>
      <c r="BA70" s="314"/>
      <c r="BB70" s="314"/>
      <c r="BC70" s="314"/>
      <c r="BD70" s="314"/>
      <c r="BE70" s="314"/>
      <c r="BF70" s="314"/>
      <c r="BH70" s="391"/>
      <c r="BI70" s="86"/>
      <c r="BJ70" s="27" t="s">
        <v>209</v>
      </c>
      <c r="BK70" s="109"/>
      <c r="BL70" s="92"/>
      <c r="BM70" s="126"/>
      <c r="BO70" s="314">
        <v>0</v>
      </c>
      <c r="BP70" s="314"/>
      <c r="BQ70" s="314"/>
      <c r="BR70" s="314"/>
      <c r="BS70" s="314"/>
      <c r="BT70" s="314"/>
      <c r="BU70" s="314"/>
      <c r="BV70" s="314"/>
      <c r="BW70" s="315">
        <f t="shared" si="40"/>
        <v>0</v>
      </c>
    </row>
    <row r="71" spans="3:75" ht="15">
      <c r="C71" s="86"/>
      <c r="D71" s="27" t="s">
        <v>210</v>
      </c>
      <c r="E71" s="109"/>
      <c r="F71" s="126" t="s">
        <v>199</v>
      </c>
      <c r="Y71" s="47"/>
      <c r="Z71" s="46"/>
      <c r="AA71" s="46"/>
      <c r="AB71" s="46"/>
      <c r="AC71" s="45"/>
      <c r="AD71" s="317">
        <f t="shared" si="38"/>
        <v>0</v>
      </c>
      <c r="AE71" s="316">
        <f t="shared" si="38"/>
        <v>0</v>
      </c>
      <c r="AF71" s="316">
        <f t="shared" si="38"/>
        <v>0</v>
      </c>
      <c r="AG71" s="316">
        <f t="shared" si="38"/>
        <v>0</v>
      </c>
      <c r="AH71" s="316">
        <f t="shared" si="38"/>
        <v>0</v>
      </c>
      <c r="AI71" s="316">
        <f t="shared" si="38"/>
        <v>0</v>
      </c>
      <c r="AJ71" s="316">
        <f t="shared" si="38"/>
        <v>0</v>
      </c>
      <c r="AK71" s="316">
        <f t="shared" si="38"/>
        <v>0</v>
      </c>
      <c r="AL71" s="315">
        <f t="shared" si="39"/>
        <v>0</v>
      </c>
      <c r="AM71" s="315">
        <f t="shared" si="41"/>
        <v>0</v>
      </c>
      <c r="AP71" s="86"/>
      <c r="AQ71" s="86"/>
      <c r="AR71" s="27" t="s">
        <v>210</v>
      </c>
      <c r="AS71" s="109"/>
      <c r="AT71" s="86"/>
      <c r="AU71" s="126" t="s">
        <v>220</v>
      </c>
      <c r="AY71" s="314"/>
      <c r="AZ71" s="314"/>
      <c r="BA71" s="314"/>
      <c r="BB71" s="314"/>
      <c r="BC71" s="314"/>
      <c r="BD71" s="314"/>
      <c r="BE71" s="314"/>
      <c r="BF71" s="314"/>
      <c r="BH71" s="86"/>
      <c r="BI71" s="86"/>
      <c r="BJ71" s="27" t="s">
        <v>210</v>
      </c>
      <c r="BK71" s="109"/>
      <c r="BL71" s="92"/>
      <c r="BM71" s="126"/>
      <c r="BO71" s="314">
        <v>0</v>
      </c>
      <c r="BP71" s="314"/>
      <c r="BQ71" s="314"/>
      <c r="BR71" s="314"/>
      <c r="BS71" s="314"/>
      <c r="BT71" s="314"/>
      <c r="BU71" s="314"/>
      <c r="BV71" s="314"/>
      <c r="BW71" s="315">
        <f t="shared" si="40"/>
        <v>0</v>
      </c>
    </row>
    <row r="72" spans="3:75" ht="15">
      <c r="C72" s="86"/>
      <c r="D72" s="129"/>
      <c r="E72" s="109"/>
      <c r="F72" s="126" t="s">
        <v>199</v>
      </c>
      <c r="Y72" s="47"/>
      <c r="Z72" s="46"/>
      <c r="AA72" s="46"/>
      <c r="AB72" s="46"/>
      <c r="AC72" s="45"/>
      <c r="AD72" s="317">
        <f t="shared" si="38"/>
        <v>0</v>
      </c>
      <c r="AE72" s="316">
        <f t="shared" si="38"/>
        <v>0</v>
      </c>
      <c r="AF72" s="316">
        <f t="shared" si="38"/>
        <v>0</v>
      </c>
      <c r="AG72" s="316">
        <f t="shared" si="38"/>
        <v>0</v>
      </c>
      <c r="AH72" s="316">
        <f t="shared" si="38"/>
        <v>0</v>
      </c>
      <c r="AI72" s="316">
        <f t="shared" si="38"/>
        <v>0</v>
      </c>
      <c r="AJ72" s="316">
        <f t="shared" si="38"/>
        <v>0</v>
      </c>
      <c r="AK72" s="316">
        <f t="shared" si="38"/>
        <v>0</v>
      </c>
      <c r="AL72" s="315">
        <f t="shared" si="39"/>
        <v>0</v>
      </c>
      <c r="AM72" s="315">
        <f t="shared" si="41"/>
        <v>0</v>
      </c>
      <c r="AP72" s="86"/>
      <c r="AQ72" s="86"/>
      <c r="AR72" s="129"/>
      <c r="AS72" s="109"/>
      <c r="AT72" s="86"/>
      <c r="AU72" s="126" t="s">
        <v>220</v>
      </c>
      <c r="AY72" s="314"/>
      <c r="AZ72" s="314"/>
      <c r="BA72" s="314"/>
      <c r="BB72" s="314"/>
      <c r="BC72" s="314"/>
      <c r="BD72" s="314"/>
      <c r="BE72" s="314"/>
      <c r="BF72" s="314"/>
      <c r="BH72" s="86"/>
      <c r="BI72" s="86"/>
      <c r="BJ72" s="129"/>
      <c r="BK72" s="109"/>
      <c r="BL72" s="92"/>
      <c r="BM72" s="126"/>
      <c r="BO72" s="314">
        <v>0</v>
      </c>
      <c r="BP72" s="314"/>
      <c r="BQ72" s="314"/>
      <c r="BR72" s="314"/>
      <c r="BS72" s="314"/>
      <c r="BT72" s="314"/>
      <c r="BU72" s="314"/>
      <c r="BV72" s="314"/>
      <c r="BW72" s="315">
        <f t="shared" si="40"/>
        <v>0</v>
      </c>
    </row>
    <row r="73" spans="3:75" ht="15">
      <c r="C73" s="86"/>
      <c r="D73" s="129"/>
      <c r="E73" s="109"/>
      <c r="F73" s="126" t="s">
        <v>199</v>
      </c>
      <c r="Y73" s="47"/>
      <c r="Z73" s="46"/>
      <c r="AA73" s="46"/>
      <c r="AB73" s="46"/>
      <c r="AC73" s="45"/>
      <c r="AD73" s="317">
        <f t="shared" si="38"/>
        <v>0</v>
      </c>
      <c r="AE73" s="316">
        <f t="shared" si="38"/>
        <v>0</v>
      </c>
      <c r="AF73" s="316">
        <f t="shared" si="38"/>
        <v>0</v>
      </c>
      <c r="AG73" s="316">
        <f t="shared" si="38"/>
        <v>0</v>
      </c>
      <c r="AH73" s="316">
        <f t="shared" si="38"/>
        <v>0</v>
      </c>
      <c r="AI73" s="316">
        <f t="shared" si="38"/>
        <v>0</v>
      </c>
      <c r="AJ73" s="316">
        <f t="shared" si="38"/>
        <v>0</v>
      </c>
      <c r="AK73" s="316">
        <f t="shared" si="38"/>
        <v>0</v>
      </c>
      <c r="AL73" s="315">
        <f t="shared" si="39"/>
        <v>0</v>
      </c>
      <c r="AM73" s="315">
        <f t="shared" si="41"/>
        <v>0</v>
      </c>
      <c r="AP73" s="86"/>
      <c r="AQ73" s="86"/>
      <c r="AR73" s="129"/>
      <c r="AS73" s="109"/>
      <c r="AT73" s="86"/>
      <c r="AU73" s="126" t="s">
        <v>220</v>
      </c>
      <c r="AY73" s="313"/>
      <c r="AZ73" s="314"/>
      <c r="BA73" s="314"/>
      <c r="BB73" s="314"/>
      <c r="BC73" s="314"/>
      <c r="BD73" s="314"/>
      <c r="BE73" s="314"/>
      <c r="BF73" s="314"/>
      <c r="BH73" s="86"/>
      <c r="BI73" s="86"/>
      <c r="BJ73" s="129"/>
      <c r="BK73" s="109"/>
      <c r="BL73" s="92"/>
      <c r="BM73" s="126"/>
      <c r="BO73" s="314">
        <v>0</v>
      </c>
      <c r="BP73" s="314"/>
      <c r="BQ73" s="314"/>
      <c r="BR73" s="314"/>
      <c r="BS73" s="314"/>
      <c r="BT73" s="314"/>
      <c r="BU73" s="314"/>
      <c r="BV73" s="314"/>
      <c r="BW73" s="315">
        <f t="shared" si="40"/>
        <v>0</v>
      </c>
    </row>
    <row r="74" spans="3:75" ht="15">
      <c r="C74" s="86"/>
      <c r="D74" s="26" t="s">
        <v>1</v>
      </c>
      <c r="E74" s="109"/>
      <c r="F74" s="126" t="s">
        <v>199</v>
      </c>
      <c r="Y74" s="43"/>
      <c r="Z74" s="42"/>
      <c r="AA74" s="42"/>
      <c r="AB74" s="42"/>
      <c r="AC74" s="41"/>
      <c r="AD74" s="318">
        <f t="shared" ref="AD74:AK74" si="42">SUM(AD68:AD73)</f>
        <v>7444.2868853132604</v>
      </c>
      <c r="AE74" s="315">
        <f t="shared" si="42"/>
        <v>1619.0298790967556</v>
      </c>
      <c r="AF74" s="315">
        <f t="shared" ref="AF74" si="43">SUM(AF68:AF73)</f>
        <v>0</v>
      </c>
      <c r="AG74" s="315">
        <f t="shared" si="42"/>
        <v>0</v>
      </c>
      <c r="AH74" s="315">
        <f t="shared" si="42"/>
        <v>0</v>
      </c>
      <c r="AI74" s="315">
        <f t="shared" si="42"/>
        <v>0</v>
      </c>
      <c r="AJ74" s="315">
        <f t="shared" si="42"/>
        <v>0</v>
      </c>
      <c r="AK74" s="315">
        <f t="shared" si="42"/>
        <v>0</v>
      </c>
      <c r="AL74" s="315">
        <f t="shared" si="39"/>
        <v>0</v>
      </c>
      <c r="AM74" s="315">
        <f t="shared" si="41"/>
        <v>9063.3167644100158</v>
      </c>
      <c r="AP74" s="86"/>
      <c r="AQ74" s="86"/>
      <c r="AR74" s="26" t="s">
        <v>1</v>
      </c>
      <c r="AS74" s="109"/>
      <c r="AT74" s="86"/>
      <c r="AU74" s="126" t="s">
        <v>220</v>
      </c>
      <c r="AY74" s="43"/>
      <c r="AZ74" s="42"/>
      <c r="BA74" s="42"/>
      <c r="BB74" s="42"/>
      <c r="BC74" s="42"/>
      <c r="BD74" s="42"/>
      <c r="BE74" s="42"/>
      <c r="BF74" s="41"/>
      <c r="BH74" s="86"/>
      <c r="BI74" s="86"/>
      <c r="BJ74" s="26" t="s">
        <v>1</v>
      </c>
      <c r="BK74" s="109"/>
      <c r="BL74" s="42"/>
      <c r="BM74" s="126"/>
      <c r="BO74" s="154"/>
      <c r="BP74" s="42"/>
      <c r="BQ74" s="42"/>
      <c r="BR74" s="42"/>
      <c r="BS74" s="42"/>
      <c r="BT74" s="42"/>
      <c r="BU74" s="42"/>
      <c r="BV74" s="42"/>
      <c r="BW74" s="94"/>
    </row>
    <row r="75" spans="3:75" ht="15">
      <c r="C75" s="86"/>
      <c r="D75" s="26"/>
      <c r="E75" s="109"/>
      <c r="F75" s="126"/>
      <c r="AP75" s="86"/>
      <c r="AQ75" s="86"/>
      <c r="AR75" s="26"/>
      <c r="AS75" s="109"/>
      <c r="AT75" s="86"/>
      <c r="AU75" s="126"/>
      <c r="BH75" s="86"/>
      <c r="BI75" s="86"/>
      <c r="BJ75" s="26"/>
      <c r="BK75" s="109"/>
      <c r="BL75" s="86"/>
      <c r="BM75" s="126"/>
    </row>
    <row r="76" spans="3:75" ht="15">
      <c r="C76" s="125" t="s">
        <v>211</v>
      </c>
      <c r="D76" s="86"/>
      <c r="E76" s="109"/>
      <c r="F76" s="126"/>
      <c r="AP76" s="86"/>
      <c r="AQ76" s="125" t="s">
        <v>211</v>
      </c>
      <c r="AR76" s="86"/>
      <c r="AS76" s="109"/>
      <c r="AT76" s="86"/>
      <c r="AU76" s="126"/>
      <c r="BH76" s="86"/>
      <c r="BI76" s="125" t="s">
        <v>211</v>
      </c>
      <c r="BJ76" s="86"/>
      <c r="BK76" s="109"/>
      <c r="BL76" s="86"/>
      <c r="BM76" s="126"/>
    </row>
    <row r="77" spans="3:75" ht="15">
      <c r="C77" s="86"/>
      <c r="D77" s="27" t="s">
        <v>207</v>
      </c>
      <c r="E77" s="109"/>
      <c r="F77" s="126" t="s">
        <v>199</v>
      </c>
      <c r="Y77" s="155"/>
      <c r="Z77" s="156"/>
      <c r="AA77" s="156"/>
      <c r="AB77" s="156"/>
      <c r="AC77" s="48"/>
      <c r="AD77" s="316">
        <f t="shared" ref="AD77:AK82" si="44">AY77*BO77</f>
        <v>0</v>
      </c>
      <c r="AE77" s="316">
        <f t="shared" si="44"/>
        <v>0</v>
      </c>
      <c r="AF77" s="316">
        <f t="shared" si="44"/>
        <v>0</v>
      </c>
      <c r="AG77" s="316">
        <f t="shared" si="44"/>
        <v>0</v>
      </c>
      <c r="AH77" s="316">
        <f t="shared" si="44"/>
        <v>0</v>
      </c>
      <c r="AI77" s="316">
        <f t="shared" si="44"/>
        <v>0</v>
      </c>
      <c r="AJ77" s="316">
        <f t="shared" si="44"/>
        <v>0</v>
      </c>
      <c r="AK77" s="316">
        <f t="shared" si="44"/>
        <v>0</v>
      </c>
      <c r="AL77" s="315">
        <f t="shared" ref="AL77:AL83" si="45">SUM(Y77:AC77)</f>
        <v>0</v>
      </c>
      <c r="AM77" s="315">
        <f t="shared" ref="AM77:AM83" si="46">SUM(AD77:AK77)</f>
        <v>0</v>
      </c>
      <c r="AP77" s="86"/>
      <c r="AQ77" s="86"/>
      <c r="AR77" s="27" t="s">
        <v>207</v>
      </c>
      <c r="AS77" s="109"/>
      <c r="AT77" s="86"/>
      <c r="AU77" s="126" t="s">
        <v>220</v>
      </c>
      <c r="AY77" s="314"/>
      <c r="AZ77" s="314"/>
      <c r="BA77" s="314"/>
      <c r="BB77" s="314"/>
      <c r="BC77" s="314"/>
      <c r="BD77" s="314"/>
      <c r="BE77" s="314"/>
      <c r="BF77" s="314"/>
      <c r="BH77" s="86"/>
      <c r="BI77" s="86"/>
      <c r="BJ77" s="27" t="s">
        <v>207</v>
      </c>
      <c r="BK77" s="109"/>
      <c r="BL77" s="92"/>
      <c r="BM77" s="126"/>
      <c r="BO77" s="314"/>
      <c r="BP77" s="314"/>
      <c r="BQ77" s="314"/>
      <c r="BR77" s="314"/>
      <c r="BS77" s="314"/>
      <c r="BT77" s="314"/>
      <c r="BU77" s="314"/>
      <c r="BV77" s="314"/>
      <c r="BW77" s="315">
        <f t="shared" ref="BW77:BW82" si="47">SUM(BO77:BV77)</f>
        <v>0</v>
      </c>
    </row>
    <row r="78" spans="3:75" ht="15">
      <c r="C78" s="86"/>
      <c r="D78" s="27" t="s">
        <v>208</v>
      </c>
      <c r="E78" s="109"/>
      <c r="F78" s="126" t="s">
        <v>199</v>
      </c>
      <c r="Y78" s="47"/>
      <c r="Z78" s="46"/>
      <c r="AA78" s="46"/>
      <c r="AB78" s="46"/>
      <c r="AC78" s="45"/>
      <c r="AD78" s="316">
        <f t="shared" si="44"/>
        <v>0</v>
      </c>
      <c r="AE78" s="316">
        <f t="shared" si="44"/>
        <v>0</v>
      </c>
      <c r="AF78" s="316">
        <f t="shared" si="44"/>
        <v>0</v>
      </c>
      <c r="AG78" s="316">
        <f t="shared" si="44"/>
        <v>0</v>
      </c>
      <c r="AH78" s="316">
        <f t="shared" si="44"/>
        <v>0</v>
      </c>
      <c r="AI78" s="316">
        <f t="shared" si="44"/>
        <v>0</v>
      </c>
      <c r="AJ78" s="316">
        <f t="shared" si="44"/>
        <v>0</v>
      </c>
      <c r="AK78" s="316">
        <f t="shared" si="44"/>
        <v>0</v>
      </c>
      <c r="AL78" s="315">
        <f t="shared" si="45"/>
        <v>0</v>
      </c>
      <c r="AM78" s="315">
        <f t="shared" si="46"/>
        <v>0</v>
      </c>
      <c r="AP78" s="86"/>
      <c r="AQ78" s="86"/>
      <c r="AR78" s="27" t="s">
        <v>208</v>
      </c>
      <c r="AS78" s="109"/>
      <c r="AT78" s="86"/>
      <c r="AU78" s="126" t="s">
        <v>220</v>
      </c>
      <c r="AY78" s="314"/>
      <c r="AZ78" s="314"/>
      <c r="BA78" s="314"/>
      <c r="BB78" s="314"/>
      <c r="BC78" s="314"/>
      <c r="BD78" s="314"/>
      <c r="BE78" s="314"/>
      <c r="BF78" s="314"/>
      <c r="BH78" s="86"/>
      <c r="BI78" s="86"/>
      <c r="BJ78" s="27" t="s">
        <v>208</v>
      </c>
      <c r="BK78" s="109"/>
      <c r="BL78" s="92"/>
      <c r="BM78" s="126"/>
      <c r="BO78" s="314"/>
      <c r="BP78" s="314"/>
      <c r="BQ78" s="314"/>
      <c r="BR78" s="314"/>
      <c r="BS78" s="314"/>
      <c r="BT78" s="314"/>
      <c r="BU78" s="314"/>
      <c r="BV78" s="314"/>
      <c r="BW78" s="315">
        <f t="shared" si="47"/>
        <v>0</v>
      </c>
    </row>
    <row r="79" spans="3:75" ht="15">
      <c r="C79" s="86"/>
      <c r="D79" s="27" t="s">
        <v>209</v>
      </c>
      <c r="E79" s="109"/>
      <c r="F79" s="126" t="s">
        <v>199</v>
      </c>
      <c r="Y79" s="47"/>
      <c r="Z79" s="46"/>
      <c r="AA79" s="46"/>
      <c r="AB79" s="46"/>
      <c r="AC79" s="45"/>
      <c r="AD79" s="316">
        <f t="shared" si="44"/>
        <v>0</v>
      </c>
      <c r="AE79" s="316">
        <f t="shared" si="44"/>
        <v>0</v>
      </c>
      <c r="AF79" s="316">
        <f t="shared" si="44"/>
        <v>0</v>
      </c>
      <c r="AG79" s="316">
        <f t="shared" si="44"/>
        <v>0</v>
      </c>
      <c r="AH79" s="316">
        <f t="shared" si="44"/>
        <v>0</v>
      </c>
      <c r="AI79" s="316">
        <f t="shared" si="44"/>
        <v>0</v>
      </c>
      <c r="AJ79" s="316">
        <f t="shared" si="44"/>
        <v>0</v>
      </c>
      <c r="AK79" s="316">
        <f t="shared" si="44"/>
        <v>0</v>
      </c>
      <c r="AL79" s="315">
        <f t="shared" si="45"/>
        <v>0</v>
      </c>
      <c r="AM79" s="315">
        <f t="shared" si="46"/>
        <v>0</v>
      </c>
      <c r="AP79" s="86"/>
      <c r="AQ79" s="86"/>
      <c r="AR79" s="27" t="s">
        <v>209</v>
      </c>
      <c r="AS79" s="109"/>
      <c r="AT79" s="86"/>
      <c r="AU79" s="126" t="s">
        <v>220</v>
      </c>
      <c r="AY79" s="314"/>
      <c r="AZ79" s="314"/>
      <c r="BA79" s="314"/>
      <c r="BB79" s="314"/>
      <c r="BC79" s="314"/>
      <c r="BD79" s="314"/>
      <c r="BE79" s="314"/>
      <c r="BF79" s="314"/>
      <c r="BH79" s="86"/>
      <c r="BI79" s="86"/>
      <c r="BJ79" s="27" t="s">
        <v>209</v>
      </c>
      <c r="BK79" s="109"/>
      <c r="BL79" s="92"/>
      <c r="BM79" s="126"/>
      <c r="BO79" s="314"/>
      <c r="BP79" s="314"/>
      <c r="BQ79" s="314"/>
      <c r="BR79" s="314"/>
      <c r="BS79" s="314"/>
      <c r="BT79" s="314"/>
      <c r="BU79" s="314"/>
      <c r="BV79" s="314"/>
      <c r="BW79" s="315">
        <f t="shared" si="47"/>
        <v>0</v>
      </c>
    </row>
    <row r="80" spans="3:75" ht="15">
      <c r="C80" s="86"/>
      <c r="D80" s="27" t="s">
        <v>210</v>
      </c>
      <c r="E80" s="109"/>
      <c r="F80" s="126" t="s">
        <v>199</v>
      </c>
      <c r="Y80" s="47"/>
      <c r="Z80" s="46"/>
      <c r="AA80" s="46"/>
      <c r="AB80" s="46"/>
      <c r="AC80" s="45"/>
      <c r="AD80" s="316">
        <f t="shared" si="44"/>
        <v>0</v>
      </c>
      <c r="AE80" s="316">
        <f t="shared" si="44"/>
        <v>0</v>
      </c>
      <c r="AF80" s="316">
        <f t="shared" si="44"/>
        <v>0</v>
      </c>
      <c r="AG80" s="316">
        <f t="shared" si="44"/>
        <v>0</v>
      </c>
      <c r="AH80" s="316">
        <f t="shared" si="44"/>
        <v>0</v>
      </c>
      <c r="AI80" s="316">
        <f t="shared" si="44"/>
        <v>0</v>
      </c>
      <c r="AJ80" s="316">
        <f t="shared" si="44"/>
        <v>0</v>
      </c>
      <c r="AK80" s="316">
        <f t="shared" si="44"/>
        <v>0</v>
      </c>
      <c r="AL80" s="315">
        <f t="shared" si="45"/>
        <v>0</v>
      </c>
      <c r="AM80" s="315">
        <f t="shared" si="46"/>
        <v>0</v>
      </c>
      <c r="AP80" s="86"/>
      <c r="AQ80" s="86"/>
      <c r="AR80" s="27" t="s">
        <v>210</v>
      </c>
      <c r="AS80" s="109"/>
      <c r="AT80" s="86"/>
      <c r="AU80" s="126" t="s">
        <v>220</v>
      </c>
      <c r="AY80" s="314"/>
      <c r="AZ80" s="314"/>
      <c r="BA80" s="314"/>
      <c r="BB80" s="314"/>
      <c r="BC80" s="314"/>
      <c r="BD80" s="314"/>
      <c r="BE80" s="314"/>
      <c r="BF80" s="314"/>
      <c r="BH80" s="86"/>
      <c r="BI80" s="86"/>
      <c r="BJ80" s="27" t="s">
        <v>210</v>
      </c>
      <c r="BK80" s="109"/>
      <c r="BL80" s="92"/>
      <c r="BM80" s="126"/>
      <c r="BO80" s="314"/>
      <c r="BP80" s="314"/>
      <c r="BQ80" s="314"/>
      <c r="BR80" s="314"/>
      <c r="BS80" s="314"/>
      <c r="BT80" s="314"/>
      <c r="BU80" s="314"/>
      <c r="BV80" s="314"/>
      <c r="BW80" s="315">
        <f t="shared" si="47"/>
        <v>0</v>
      </c>
    </row>
    <row r="81" spans="3:75" ht="15">
      <c r="C81" s="86"/>
      <c r="D81" s="129"/>
      <c r="E81" s="109"/>
      <c r="F81" s="126" t="s">
        <v>199</v>
      </c>
      <c r="Y81" s="47"/>
      <c r="Z81" s="46"/>
      <c r="AA81" s="46"/>
      <c r="AB81" s="46"/>
      <c r="AC81" s="45"/>
      <c r="AD81" s="316">
        <f t="shared" si="44"/>
        <v>0</v>
      </c>
      <c r="AE81" s="316">
        <f t="shared" si="44"/>
        <v>0</v>
      </c>
      <c r="AF81" s="316">
        <f t="shared" si="44"/>
        <v>0</v>
      </c>
      <c r="AG81" s="316">
        <f t="shared" si="44"/>
        <v>0</v>
      </c>
      <c r="AH81" s="316">
        <f t="shared" si="44"/>
        <v>0</v>
      </c>
      <c r="AI81" s="316">
        <f t="shared" si="44"/>
        <v>0</v>
      </c>
      <c r="AJ81" s="316">
        <f t="shared" si="44"/>
        <v>0</v>
      </c>
      <c r="AK81" s="316">
        <f t="shared" si="44"/>
        <v>0</v>
      </c>
      <c r="AL81" s="315">
        <f t="shared" si="45"/>
        <v>0</v>
      </c>
      <c r="AM81" s="315">
        <f t="shared" si="46"/>
        <v>0</v>
      </c>
      <c r="AP81" s="86"/>
      <c r="AQ81" s="86"/>
      <c r="AR81" s="129"/>
      <c r="AS81" s="109"/>
      <c r="AT81" s="86"/>
      <c r="AU81" s="126" t="s">
        <v>220</v>
      </c>
      <c r="AY81" s="314"/>
      <c r="AZ81" s="314"/>
      <c r="BA81" s="314"/>
      <c r="BB81" s="314"/>
      <c r="BC81" s="314"/>
      <c r="BD81" s="314"/>
      <c r="BE81" s="314"/>
      <c r="BF81" s="314"/>
      <c r="BH81" s="86"/>
      <c r="BI81" s="86"/>
      <c r="BJ81" s="129"/>
      <c r="BK81" s="109"/>
      <c r="BL81" s="92"/>
      <c r="BM81" s="126"/>
      <c r="BO81" s="314"/>
      <c r="BP81" s="314"/>
      <c r="BQ81" s="314"/>
      <c r="BR81" s="314"/>
      <c r="BS81" s="314"/>
      <c r="BT81" s="314"/>
      <c r="BU81" s="314"/>
      <c r="BV81" s="314"/>
      <c r="BW81" s="315">
        <f t="shared" si="47"/>
        <v>0</v>
      </c>
    </row>
    <row r="82" spans="3:75" ht="15">
      <c r="C82" s="86"/>
      <c r="D82" s="129"/>
      <c r="E82" s="109"/>
      <c r="F82" s="126" t="s">
        <v>199</v>
      </c>
      <c r="Y82" s="47"/>
      <c r="Z82" s="46"/>
      <c r="AA82" s="46"/>
      <c r="AB82" s="46"/>
      <c r="AC82" s="45"/>
      <c r="AD82" s="316">
        <f t="shared" si="44"/>
        <v>0</v>
      </c>
      <c r="AE82" s="316">
        <f t="shared" si="44"/>
        <v>0</v>
      </c>
      <c r="AF82" s="316">
        <f t="shared" si="44"/>
        <v>0</v>
      </c>
      <c r="AG82" s="316">
        <f t="shared" si="44"/>
        <v>0</v>
      </c>
      <c r="AH82" s="316">
        <f t="shared" si="44"/>
        <v>0</v>
      </c>
      <c r="AI82" s="316">
        <f t="shared" si="44"/>
        <v>0</v>
      </c>
      <c r="AJ82" s="316">
        <f t="shared" si="44"/>
        <v>0</v>
      </c>
      <c r="AK82" s="316">
        <f t="shared" si="44"/>
        <v>0</v>
      </c>
      <c r="AL82" s="315">
        <f t="shared" si="45"/>
        <v>0</v>
      </c>
      <c r="AM82" s="315">
        <f t="shared" si="46"/>
        <v>0</v>
      </c>
      <c r="AP82" s="86"/>
      <c r="AQ82" s="86"/>
      <c r="AR82" s="129"/>
      <c r="AS82" s="109"/>
      <c r="AT82" s="86"/>
      <c r="AU82" s="126" t="s">
        <v>220</v>
      </c>
      <c r="AY82" s="314"/>
      <c r="AZ82" s="314"/>
      <c r="BA82" s="314"/>
      <c r="BB82" s="314"/>
      <c r="BC82" s="314"/>
      <c r="BD82" s="314"/>
      <c r="BE82" s="314"/>
      <c r="BF82" s="314"/>
      <c r="BH82" s="86"/>
      <c r="BI82" s="86"/>
      <c r="BJ82" s="129"/>
      <c r="BK82" s="109"/>
      <c r="BL82" s="92"/>
      <c r="BM82" s="126"/>
      <c r="BO82" s="314"/>
      <c r="BP82" s="314"/>
      <c r="BQ82" s="314"/>
      <c r="BR82" s="314"/>
      <c r="BS82" s="314"/>
      <c r="BT82" s="314"/>
      <c r="BU82" s="314"/>
      <c r="BV82" s="314"/>
      <c r="BW82" s="315">
        <f t="shared" si="47"/>
        <v>0</v>
      </c>
    </row>
    <row r="83" spans="3:75" ht="15">
      <c r="C83" s="86"/>
      <c r="D83" s="26" t="s">
        <v>1</v>
      </c>
      <c r="E83" s="109"/>
      <c r="F83" s="126" t="s">
        <v>199</v>
      </c>
      <c r="Y83" s="43"/>
      <c r="Z83" s="42"/>
      <c r="AA83" s="42"/>
      <c r="AB83" s="42"/>
      <c r="AC83" s="41"/>
      <c r="AD83" s="315">
        <f t="shared" ref="AD83:AK83" si="48">SUM(AD77:AD82)</f>
        <v>0</v>
      </c>
      <c r="AE83" s="315">
        <f t="shared" si="48"/>
        <v>0</v>
      </c>
      <c r="AF83" s="315">
        <f t="shared" ref="AF83" si="49">SUM(AF77:AF82)</f>
        <v>0</v>
      </c>
      <c r="AG83" s="315">
        <f t="shared" si="48"/>
        <v>0</v>
      </c>
      <c r="AH83" s="315">
        <f t="shared" si="48"/>
        <v>0</v>
      </c>
      <c r="AI83" s="315">
        <f t="shared" si="48"/>
        <v>0</v>
      </c>
      <c r="AJ83" s="315">
        <f t="shared" si="48"/>
        <v>0</v>
      </c>
      <c r="AK83" s="315">
        <f t="shared" si="48"/>
        <v>0</v>
      </c>
      <c r="AL83" s="315">
        <f t="shared" si="45"/>
        <v>0</v>
      </c>
      <c r="AM83" s="315">
        <f t="shared" si="46"/>
        <v>0</v>
      </c>
      <c r="AP83" s="86"/>
      <c r="AQ83" s="86"/>
      <c r="AR83" s="26" t="s">
        <v>1</v>
      </c>
      <c r="AS83" s="109"/>
      <c r="AT83" s="86"/>
      <c r="AU83" s="126" t="s">
        <v>220</v>
      </c>
      <c r="AY83" s="154"/>
      <c r="AZ83" s="42"/>
      <c r="BA83" s="42"/>
      <c r="BB83" s="42"/>
      <c r="BC83" s="42"/>
      <c r="BD83" s="42"/>
      <c r="BE83" s="42"/>
      <c r="BF83" s="41"/>
      <c r="BH83" s="86"/>
      <c r="BI83" s="86"/>
      <c r="BJ83" s="26" t="s">
        <v>1</v>
      </c>
      <c r="BK83" s="109"/>
      <c r="BL83" s="42"/>
      <c r="BM83" s="126"/>
      <c r="BO83" s="154"/>
      <c r="BP83" s="42"/>
      <c r="BQ83" s="42"/>
      <c r="BR83" s="42"/>
      <c r="BS83" s="42"/>
      <c r="BT83" s="42"/>
      <c r="BU83" s="42"/>
      <c r="BV83" s="88"/>
      <c r="BW83" s="94"/>
    </row>
    <row r="84" spans="3:75" ht="15">
      <c r="C84" s="86"/>
      <c r="D84" s="26"/>
      <c r="E84" s="109"/>
      <c r="F84" s="126"/>
      <c r="AP84" s="86"/>
      <c r="AQ84" s="86"/>
      <c r="AR84" s="26"/>
      <c r="AS84" s="109"/>
      <c r="AT84" s="86"/>
      <c r="AU84" s="126"/>
      <c r="BH84" s="86"/>
      <c r="BI84" s="86"/>
      <c r="BJ84" s="26"/>
      <c r="BK84" s="109"/>
      <c r="BL84" s="86"/>
      <c r="BM84" s="126"/>
    </row>
    <row r="85" spans="3:75" ht="15">
      <c r="C85" s="125" t="s">
        <v>212</v>
      </c>
      <c r="D85" s="86"/>
      <c r="E85" s="109"/>
      <c r="F85" s="126"/>
      <c r="AP85" s="86"/>
      <c r="AQ85" s="125" t="s">
        <v>212</v>
      </c>
      <c r="AR85" s="86"/>
      <c r="AS85" s="109"/>
      <c r="AT85" s="86"/>
      <c r="AU85" s="126"/>
      <c r="BH85" s="86"/>
      <c r="BI85" s="125" t="s">
        <v>212</v>
      </c>
      <c r="BJ85" s="86"/>
      <c r="BK85" s="109"/>
      <c r="BL85" s="86"/>
      <c r="BM85" s="126"/>
    </row>
    <row r="86" spans="3:75" ht="15">
      <c r="C86" s="86"/>
      <c r="D86" s="27" t="s">
        <v>193</v>
      </c>
      <c r="E86" s="109"/>
      <c r="F86" s="126" t="s">
        <v>199</v>
      </c>
      <c r="Y86" s="155"/>
      <c r="Z86" s="156"/>
      <c r="AA86" s="156"/>
      <c r="AB86" s="156"/>
      <c r="AC86" s="48"/>
      <c r="AD86" s="316">
        <f t="shared" ref="AD86:AK89" si="50">AY86*BO86</f>
        <v>0</v>
      </c>
      <c r="AE86" s="316">
        <f t="shared" si="50"/>
        <v>0</v>
      </c>
      <c r="AF86" s="316">
        <f t="shared" si="50"/>
        <v>0</v>
      </c>
      <c r="AG86" s="316">
        <f t="shared" si="50"/>
        <v>0</v>
      </c>
      <c r="AH86" s="316">
        <f t="shared" si="50"/>
        <v>0</v>
      </c>
      <c r="AI86" s="316">
        <f t="shared" si="50"/>
        <v>0</v>
      </c>
      <c r="AJ86" s="316">
        <f t="shared" si="50"/>
        <v>0</v>
      </c>
      <c r="AK86" s="316">
        <f t="shared" si="50"/>
        <v>0</v>
      </c>
      <c r="AL86" s="315">
        <f>SUM(Y86:AC86)</f>
        <v>0</v>
      </c>
      <c r="AM86" s="315">
        <f>SUM(AD86:AK86)</f>
        <v>0</v>
      </c>
      <c r="AP86" s="86"/>
      <c r="AQ86" s="86"/>
      <c r="AR86" s="27" t="s">
        <v>193</v>
      </c>
      <c r="AS86" s="109"/>
      <c r="AT86" s="86"/>
      <c r="AU86" s="126" t="s">
        <v>220</v>
      </c>
      <c r="AY86" s="314"/>
      <c r="AZ86" s="314"/>
      <c r="BA86" s="314"/>
      <c r="BB86" s="314"/>
      <c r="BC86" s="314"/>
      <c r="BD86" s="314"/>
      <c r="BE86" s="314"/>
      <c r="BF86" s="314"/>
      <c r="BH86" s="86"/>
      <c r="BI86" s="86"/>
      <c r="BJ86" s="27" t="s">
        <v>193</v>
      </c>
      <c r="BK86" s="109"/>
      <c r="BL86" s="92"/>
      <c r="BM86" s="126"/>
      <c r="BO86" s="314"/>
      <c r="BP86" s="314"/>
      <c r="BQ86" s="314"/>
      <c r="BR86" s="314"/>
      <c r="BS86" s="314"/>
      <c r="BT86" s="314"/>
      <c r="BU86" s="314"/>
      <c r="BV86" s="314"/>
      <c r="BW86" s="315">
        <f>SUM(BO86:BV86)</f>
        <v>0</v>
      </c>
    </row>
    <row r="87" spans="3:75">
      <c r="C87" s="86"/>
      <c r="D87" s="27" t="s">
        <v>213</v>
      </c>
      <c r="E87" s="86"/>
      <c r="F87" s="126" t="s">
        <v>199</v>
      </c>
      <c r="Y87" s="47"/>
      <c r="Z87" s="46"/>
      <c r="AA87" s="46"/>
      <c r="AB87" s="46"/>
      <c r="AC87" s="45"/>
      <c r="AD87" s="316">
        <f t="shared" si="50"/>
        <v>0</v>
      </c>
      <c r="AE87" s="316">
        <f t="shared" si="50"/>
        <v>0</v>
      </c>
      <c r="AF87" s="316">
        <f t="shared" si="50"/>
        <v>0</v>
      </c>
      <c r="AG87" s="316">
        <f t="shared" si="50"/>
        <v>0</v>
      </c>
      <c r="AH87" s="316">
        <f t="shared" si="50"/>
        <v>0</v>
      </c>
      <c r="AI87" s="316">
        <f t="shared" si="50"/>
        <v>0</v>
      </c>
      <c r="AJ87" s="316">
        <f t="shared" si="50"/>
        <v>0</v>
      </c>
      <c r="AK87" s="316">
        <f t="shared" si="50"/>
        <v>0</v>
      </c>
      <c r="AL87" s="315">
        <f>SUM(Y87:AC87)</f>
        <v>0</v>
      </c>
      <c r="AM87" s="315">
        <f>SUM(AD87:AK87)</f>
        <v>0</v>
      </c>
      <c r="AP87" s="86"/>
      <c r="AQ87" s="86"/>
      <c r="AR87" s="27" t="s">
        <v>213</v>
      </c>
      <c r="AS87" s="86"/>
      <c r="AT87" s="86"/>
      <c r="AU87" s="126" t="s">
        <v>220</v>
      </c>
      <c r="AY87" s="314"/>
      <c r="AZ87" s="314"/>
      <c r="BA87" s="314"/>
      <c r="BB87" s="314"/>
      <c r="BC87" s="314"/>
      <c r="BD87" s="314"/>
      <c r="BE87" s="314"/>
      <c r="BF87" s="314"/>
      <c r="BH87" s="86"/>
      <c r="BI87" s="86"/>
      <c r="BJ87" s="27" t="s">
        <v>213</v>
      </c>
      <c r="BK87" s="86"/>
      <c r="BL87" s="92"/>
      <c r="BM87" s="126"/>
      <c r="BO87" s="314"/>
      <c r="BP87" s="314"/>
      <c r="BQ87" s="314"/>
      <c r="BR87" s="314"/>
      <c r="BS87" s="314"/>
      <c r="BT87" s="314"/>
      <c r="BU87" s="314"/>
      <c r="BV87" s="314"/>
      <c r="BW87" s="315">
        <f>SUM(BO87:BV87)</f>
        <v>0</v>
      </c>
    </row>
    <row r="88" spans="3:75">
      <c r="C88" s="86"/>
      <c r="D88" s="129"/>
      <c r="E88" s="86"/>
      <c r="F88" s="126" t="s">
        <v>199</v>
      </c>
      <c r="Y88" s="47"/>
      <c r="Z88" s="46"/>
      <c r="AA88" s="46"/>
      <c r="AB88" s="46"/>
      <c r="AC88" s="45"/>
      <c r="AD88" s="316">
        <f t="shared" si="50"/>
        <v>0</v>
      </c>
      <c r="AE88" s="316">
        <f t="shared" si="50"/>
        <v>0</v>
      </c>
      <c r="AF88" s="316">
        <f t="shared" si="50"/>
        <v>0</v>
      </c>
      <c r="AG88" s="316">
        <f t="shared" si="50"/>
        <v>0</v>
      </c>
      <c r="AH88" s="316">
        <f t="shared" si="50"/>
        <v>0</v>
      </c>
      <c r="AI88" s="316">
        <f t="shared" si="50"/>
        <v>0</v>
      </c>
      <c r="AJ88" s="316">
        <f t="shared" si="50"/>
        <v>0</v>
      </c>
      <c r="AK88" s="316">
        <f t="shared" si="50"/>
        <v>0</v>
      </c>
      <c r="AL88" s="315">
        <f>SUM(Y88:AC88)</f>
        <v>0</v>
      </c>
      <c r="AM88" s="315">
        <f>SUM(AD88:AK88)</f>
        <v>0</v>
      </c>
      <c r="AP88" s="86"/>
      <c r="AQ88" s="86"/>
      <c r="AR88" s="129"/>
      <c r="AS88" s="86"/>
      <c r="AT88" s="86"/>
      <c r="AU88" s="126" t="s">
        <v>220</v>
      </c>
      <c r="AY88" s="314"/>
      <c r="AZ88" s="314"/>
      <c r="BA88" s="314"/>
      <c r="BB88" s="314"/>
      <c r="BC88" s="314"/>
      <c r="BD88" s="314"/>
      <c r="BE88" s="314"/>
      <c r="BF88" s="314"/>
      <c r="BH88" s="86"/>
      <c r="BI88" s="86"/>
      <c r="BJ88" s="129"/>
      <c r="BK88" s="86"/>
      <c r="BL88" s="92"/>
      <c r="BM88" s="126"/>
      <c r="BO88" s="314"/>
      <c r="BP88" s="314"/>
      <c r="BQ88" s="314"/>
      <c r="BR88" s="314"/>
      <c r="BS88" s="314"/>
      <c r="BT88" s="314"/>
      <c r="BU88" s="314"/>
      <c r="BV88" s="314"/>
      <c r="BW88" s="315">
        <f>SUM(BO88:BV88)</f>
        <v>0</v>
      </c>
    </row>
    <row r="89" spans="3:75">
      <c r="C89" s="86"/>
      <c r="D89" s="129"/>
      <c r="E89" s="86"/>
      <c r="F89" s="126" t="s">
        <v>199</v>
      </c>
      <c r="Y89" s="47"/>
      <c r="Z89" s="46"/>
      <c r="AA89" s="46"/>
      <c r="AB89" s="46"/>
      <c r="AC89" s="45"/>
      <c r="AD89" s="316">
        <f t="shared" si="50"/>
        <v>0</v>
      </c>
      <c r="AE89" s="316">
        <f t="shared" si="50"/>
        <v>0</v>
      </c>
      <c r="AF89" s="316">
        <f t="shared" si="50"/>
        <v>0</v>
      </c>
      <c r="AG89" s="316">
        <f t="shared" si="50"/>
        <v>0</v>
      </c>
      <c r="AH89" s="316">
        <f t="shared" si="50"/>
        <v>0</v>
      </c>
      <c r="AI89" s="316">
        <f t="shared" si="50"/>
        <v>0</v>
      </c>
      <c r="AJ89" s="316">
        <f t="shared" si="50"/>
        <v>0</v>
      </c>
      <c r="AK89" s="316">
        <f t="shared" si="50"/>
        <v>0</v>
      </c>
      <c r="AL89" s="315">
        <f>SUM(Y89:AC89)</f>
        <v>0</v>
      </c>
      <c r="AM89" s="315">
        <f>SUM(AD89:AK89)</f>
        <v>0</v>
      </c>
      <c r="AP89" s="86"/>
      <c r="AQ89" s="86"/>
      <c r="AR89" s="129"/>
      <c r="AS89" s="86"/>
      <c r="AT89" s="86"/>
      <c r="AU89" s="126" t="s">
        <v>220</v>
      </c>
      <c r="AY89" s="314"/>
      <c r="AZ89" s="314"/>
      <c r="BA89" s="314"/>
      <c r="BB89" s="314"/>
      <c r="BC89" s="314"/>
      <c r="BD89" s="314"/>
      <c r="BE89" s="314"/>
      <c r="BF89" s="314"/>
      <c r="BH89" s="86"/>
      <c r="BI89" s="86"/>
      <c r="BJ89" s="129"/>
      <c r="BK89" s="86"/>
      <c r="BL89" s="92"/>
      <c r="BM89" s="126"/>
      <c r="BO89" s="314"/>
      <c r="BP89" s="314"/>
      <c r="BQ89" s="314"/>
      <c r="BR89" s="314"/>
      <c r="BS89" s="314"/>
      <c r="BT89" s="314"/>
      <c r="BU89" s="314"/>
      <c r="BV89" s="314"/>
      <c r="BW89" s="315">
        <f>SUM(BO89:BV89)</f>
        <v>0</v>
      </c>
    </row>
    <row r="90" spans="3:75">
      <c r="C90" s="86"/>
      <c r="D90" s="26" t="s">
        <v>1</v>
      </c>
      <c r="E90" s="26"/>
      <c r="F90" s="126" t="s">
        <v>199</v>
      </c>
      <c r="Y90" s="43"/>
      <c r="Z90" s="42"/>
      <c r="AA90" s="42"/>
      <c r="AB90" s="42"/>
      <c r="AC90" s="41"/>
      <c r="AD90" s="315">
        <f t="shared" ref="AD90:AK90" si="51">SUM(AD86:AD89)</f>
        <v>0</v>
      </c>
      <c r="AE90" s="315">
        <f t="shared" si="51"/>
        <v>0</v>
      </c>
      <c r="AF90" s="315">
        <f t="shared" ref="AF90" si="52">SUM(AF86:AF89)</f>
        <v>0</v>
      </c>
      <c r="AG90" s="315">
        <f t="shared" si="51"/>
        <v>0</v>
      </c>
      <c r="AH90" s="315">
        <f t="shared" si="51"/>
        <v>0</v>
      </c>
      <c r="AI90" s="315">
        <f t="shared" si="51"/>
        <v>0</v>
      </c>
      <c r="AJ90" s="315">
        <f t="shared" si="51"/>
        <v>0</v>
      </c>
      <c r="AK90" s="315">
        <f t="shared" si="51"/>
        <v>0</v>
      </c>
      <c r="AL90" s="315">
        <f>SUM(Y90:AC90)</f>
        <v>0</v>
      </c>
      <c r="AM90" s="315">
        <f>SUM(AD90:AK90)</f>
        <v>0</v>
      </c>
      <c r="AP90" s="86"/>
      <c r="AQ90" s="86"/>
      <c r="AR90" s="26" t="s">
        <v>1</v>
      </c>
      <c r="AS90" s="26"/>
      <c r="AT90" s="86"/>
      <c r="AU90" s="126" t="s">
        <v>220</v>
      </c>
      <c r="AY90" s="154"/>
      <c r="AZ90" s="42"/>
      <c r="BA90" s="42"/>
      <c r="BB90" s="42"/>
      <c r="BC90" s="42"/>
      <c r="BD90" s="42"/>
      <c r="BE90" s="42"/>
      <c r="BF90" s="41"/>
      <c r="BH90" s="86"/>
      <c r="BI90" s="86"/>
      <c r="BJ90" s="26" t="s">
        <v>1</v>
      </c>
      <c r="BK90" s="26"/>
      <c r="BL90" s="42"/>
      <c r="BM90" s="126"/>
      <c r="BO90" s="154"/>
      <c r="BP90" s="42"/>
      <c r="BQ90" s="42"/>
      <c r="BR90" s="42"/>
      <c r="BS90" s="42"/>
      <c r="BT90" s="42"/>
      <c r="BU90" s="42"/>
      <c r="BV90" s="88"/>
      <c r="BW90" s="94"/>
    </row>
    <row r="91" spans="3:75">
      <c r="C91" s="86"/>
      <c r="D91" s="26"/>
      <c r="E91" s="26"/>
      <c r="F91" s="126"/>
      <c r="AP91" s="86"/>
      <c r="AQ91" s="86"/>
      <c r="AR91" s="26"/>
      <c r="AS91" s="26"/>
      <c r="AT91" s="86"/>
      <c r="AU91" s="126"/>
      <c r="BH91" s="86"/>
      <c r="BI91" s="86"/>
      <c r="BJ91" s="26"/>
      <c r="BK91" s="26"/>
      <c r="BL91" s="86"/>
      <c r="BM91" s="126"/>
    </row>
    <row r="92" spans="3:75">
      <c r="C92" s="125" t="s">
        <v>214</v>
      </c>
      <c r="D92" s="86"/>
      <c r="E92" s="86"/>
      <c r="F92" s="126"/>
      <c r="AP92" s="86"/>
      <c r="AQ92" s="125" t="s">
        <v>214</v>
      </c>
      <c r="AR92" s="86"/>
      <c r="AS92" s="86"/>
      <c r="AT92" s="86"/>
      <c r="AU92" s="126"/>
      <c r="BH92" s="86"/>
      <c r="BI92" s="125" t="s">
        <v>214</v>
      </c>
      <c r="BJ92" s="86"/>
      <c r="BK92" s="86"/>
      <c r="BL92" s="86"/>
      <c r="BM92" s="126"/>
    </row>
    <row r="93" spans="3:75">
      <c r="C93" s="86"/>
      <c r="D93" s="27" t="s">
        <v>215</v>
      </c>
      <c r="E93" s="86"/>
      <c r="F93" s="126" t="s">
        <v>199</v>
      </c>
      <c r="Y93" s="155"/>
      <c r="Z93" s="156"/>
      <c r="AA93" s="156"/>
      <c r="AB93" s="156"/>
      <c r="AC93" s="48"/>
      <c r="AD93" s="316">
        <f t="shared" ref="AD93:AK97" si="53">AY93*BO93</f>
        <v>0</v>
      </c>
      <c r="AE93" s="316">
        <f t="shared" si="53"/>
        <v>0</v>
      </c>
      <c r="AF93" s="316">
        <f t="shared" si="53"/>
        <v>0</v>
      </c>
      <c r="AG93" s="316">
        <f t="shared" si="53"/>
        <v>0</v>
      </c>
      <c r="AH93" s="316">
        <f t="shared" si="53"/>
        <v>0</v>
      </c>
      <c r="AI93" s="316">
        <f t="shared" si="53"/>
        <v>0</v>
      </c>
      <c r="AJ93" s="316">
        <f t="shared" si="53"/>
        <v>0</v>
      </c>
      <c r="AK93" s="316">
        <f t="shared" si="53"/>
        <v>0</v>
      </c>
      <c r="AL93" s="315">
        <f t="shared" ref="AL93:AL98" si="54">SUM(Y93:AC93)</f>
        <v>0</v>
      </c>
      <c r="AM93" s="315">
        <f t="shared" ref="AM93:AM98" si="55">SUM(AD93:AK93)</f>
        <v>0</v>
      </c>
      <c r="AP93" s="86"/>
      <c r="AQ93" s="86"/>
      <c r="AR93" s="27" t="s">
        <v>215</v>
      </c>
      <c r="AS93" s="86"/>
      <c r="AT93" s="86"/>
      <c r="AU93" s="126" t="s">
        <v>220</v>
      </c>
      <c r="AY93" s="314"/>
      <c r="AZ93" s="314"/>
      <c r="BA93" s="314"/>
      <c r="BB93" s="314"/>
      <c r="BC93" s="314"/>
      <c r="BD93" s="314"/>
      <c r="BE93" s="314"/>
      <c r="BF93" s="314"/>
      <c r="BH93" s="86"/>
      <c r="BI93" s="86"/>
      <c r="BJ93" s="27" t="s">
        <v>215</v>
      </c>
      <c r="BK93" s="86"/>
      <c r="BL93" s="92"/>
      <c r="BM93" s="126"/>
      <c r="BO93" s="314"/>
      <c r="BP93" s="314"/>
      <c r="BQ93" s="314"/>
      <c r="BR93" s="314"/>
      <c r="BS93" s="314"/>
      <c r="BT93" s="314"/>
      <c r="BU93" s="314"/>
      <c r="BV93" s="314"/>
      <c r="BW93" s="315">
        <f>SUM(BO93:BV93)</f>
        <v>0</v>
      </c>
    </row>
    <row r="94" spans="3:75">
      <c r="C94" s="86"/>
      <c r="D94" s="27" t="s">
        <v>216</v>
      </c>
      <c r="E94" s="86"/>
      <c r="F94" s="126" t="s">
        <v>199</v>
      </c>
      <c r="Y94" s="47"/>
      <c r="Z94" s="46"/>
      <c r="AA94" s="46"/>
      <c r="AB94" s="46"/>
      <c r="AC94" s="45"/>
      <c r="AD94" s="316">
        <f t="shared" si="53"/>
        <v>0</v>
      </c>
      <c r="AE94" s="316">
        <f t="shared" si="53"/>
        <v>0</v>
      </c>
      <c r="AF94" s="316">
        <f t="shared" si="53"/>
        <v>0</v>
      </c>
      <c r="AG94" s="316">
        <f t="shared" si="53"/>
        <v>0</v>
      </c>
      <c r="AH94" s="316">
        <f t="shared" si="53"/>
        <v>0</v>
      </c>
      <c r="AI94" s="316">
        <f t="shared" si="53"/>
        <v>0</v>
      </c>
      <c r="AJ94" s="316">
        <f t="shared" si="53"/>
        <v>0</v>
      </c>
      <c r="AK94" s="316">
        <f t="shared" si="53"/>
        <v>0</v>
      </c>
      <c r="AL94" s="315">
        <f t="shared" si="54"/>
        <v>0</v>
      </c>
      <c r="AM94" s="315">
        <f t="shared" si="55"/>
        <v>0</v>
      </c>
      <c r="AP94" s="86"/>
      <c r="AQ94" s="86"/>
      <c r="AR94" s="27" t="s">
        <v>216</v>
      </c>
      <c r="AS94" s="86"/>
      <c r="AT94" s="86"/>
      <c r="AU94" s="126" t="s">
        <v>220</v>
      </c>
      <c r="AY94" s="314"/>
      <c r="AZ94" s="314"/>
      <c r="BA94" s="314"/>
      <c r="BB94" s="314"/>
      <c r="BC94" s="314"/>
      <c r="BD94" s="314"/>
      <c r="BE94" s="314"/>
      <c r="BF94" s="314"/>
      <c r="BH94" s="86"/>
      <c r="BI94" s="86"/>
      <c r="BJ94" s="27" t="s">
        <v>216</v>
      </c>
      <c r="BK94" s="86"/>
      <c r="BL94" s="92"/>
      <c r="BM94" s="126"/>
      <c r="BO94" s="314"/>
      <c r="BP94" s="314"/>
      <c r="BQ94" s="314"/>
      <c r="BR94" s="314"/>
      <c r="BS94" s="314"/>
      <c r="BT94" s="314"/>
      <c r="BU94" s="314"/>
      <c r="BV94" s="314"/>
      <c r="BW94" s="315">
        <f>SUM(BO94:BV94)</f>
        <v>0</v>
      </c>
    </row>
    <row r="95" spans="3:75">
      <c r="C95" s="86"/>
      <c r="D95" s="27" t="s">
        <v>217</v>
      </c>
      <c r="E95" s="86"/>
      <c r="F95" s="126" t="s">
        <v>199</v>
      </c>
      <c r="Y95" s="47"/>
      <c r="Z95" s="46"/>
      <c r="AA95" s="46"/>
      <c r="AB95" s="46"/>
      <c r="AC95" s="45"/>
      <c r="AD95" s="316">
        <f t="shared" si="53"/>
        <v>0</v>
      </c>
      <c r="AE95" s="316">
        <f t="shared" si="53"/>
        <v>0</v>
      </c>
      <c r="AF95" s="316">
        <f t="shared" si="53"/>
        <v>0</v>
      </c>
      <c r="AG95" s="316">
        <f t="shared" si="53"/>
        <v>0</v>
      </c>
      <c r="AH95" s="316">
        <f t="shared" si="53"/>
        <v>0</v>
      </c>
      <c r="AI95" s="316">
        <f t="shared" si="53"/>
        <v>0</v>
      </c>
      <c r="AJ95" s="316">
        <f t="shared" si="53"/>
        <v>0</v>
      </c>
      <c r="AK95" s="316">
        <f t="shared" si="53"/>
        <v>0</v>
      </c>
      <c r="AL95" s="315">
        <f t="shared" si="54"/>
        <v>0</v>
      </c>
      <c r="AM95" s="315">
        <f t="shared" si="55"/>
        <v>0</v>
      </c>
      <c r="AP95" s="86"/>
      <c r="AQ95" s="86"/>
      <c r="AR95" s="27" t="s">
        <v>217</v>
      </c>
      <c r="AS95" s="86"/>
      <c r="AT95" s="86"/>
      <c r="AU95" s="126" t="s">
        <v>220</v>
      </c>
      <c r="AY95" s="314"/>
      <c r="AZ95" s="314"/>
      <c r="BA95" s="314"/>
      <c r="BB95" s="314"/>
      <c r="BC95" s="314"/>
      <c r="BD95" s="314"/>
      <c r="BE95" s="314"/>
      <c r="BF95" s="314"/>
      <c r="BH95" s="86"/>
      <c r="BI95" s="86"/>
      <c r="BJ95" s="27" t="s">
        <v>217</v>
      </c>
      <c r="BK95" s="86"/>
      <c r="BL95" s="92"/>
      <c r="BM95" s="126"/>
      <c r="BO95" s="314"/>
      <c r="BP95" s="314"/>
      <c r="BQ95" s="314"/>
      <c r="BR95" s="314"/>
      <c r="BS95" s="314"/>
      <c r="BT95" s="314"/>
      <c r="BU95" s="314"/>
      <c r="BV95" s="314"/>
      <c r="BW95" s="315">
        <f>SUM(BO95:BV95)</f>
        <v>0</v>
      </c>
    </row>
    <row r="96" spans="3:75">
      <c r="C96" s="86"/>
      <c r="D96" s="129"/>
      <c r="E96" s="86"/>
      <c r="F96" s="126" t="s">
        <v>199</v>
      </c>
      <c r="Y96" s="47"/>
      <c r="Z96" s="46"/>
      <c r="AA96" s="46"/>
      <c r="AB96" s="46"/>
      <c r="AC96" s="45"/>
      <c r="AD96" s="316">
        <f t="shared" si="53"/>
        <v>0</v>
      </c>
      <c r="AE96" s="316">
        <f t="shared" si="53"/>
        <v>0</v>
      </c>
      <c r="AF96" s="316">
        <f t="shared" si="53"/>
        <v>0</v>
      </c>
      <c r="AG96" s="316">
        <f t="shared" si="53"/>
        <v>0</v>
      </c>
      <c r="AH96" s="316">
        <f t="shared" si="53"/>
        <v>0</v>
      </c>
      <c r="AI96" s="316">
        <f t="shared" si="53"/>
        <v>0</v>
      </c>
      <c r="AJ96" s="316">
        <f t="shared" si="53"/>
        <v>0</v>
      </c>
      <c r="AK96" s="316">
        <f t="shared" si="53"/>
        <v>0</v>
      </c>
      <c r="AL96" s="315">
        <f t="shared" si="54"/>
        <v>0</v>
      </c>
      <c r="AM96" s="315">
        <f t="shared" si="55"/>
        <v>0</v>
      </c>
      <c r="AP96" s="86"/>
      <c r="AQ96" s="86"/>
      <c r="AR96" s="129"/>
      <c r="AS96" s="86"/>
      <c r="AT96" s="86"/>
      <c r="AU96" s="126" t="s">
        <v>220</v>
      </c>
      <c r="AY96" s="314"/>
      <c r="AZ96" s="314"/>
      <c r="BA96" s="314"/>
      <c r="BB96" s="314"/>
      <c r="BC96" s="314"/>
      <c r="BD96" s="314"/>
      <c r="BE96" s="314"/>
      <c r="BF96" s="314"/>
      <c r="BH96" s="86"/>
      <c r="BI96" s="86"/>
      <c r="BJ96" s="129"/>
      <c r="BK96" s="86"/>
      <c r="BL96" s="92"/>
      <c r="BM96" s="126"/>
      <c r="BO96" s="314"/>
      <c r="BP96" s="314"/>
      <c r="BQ96" s="314"/>
      <c r="BR96" s="314"/>
      <c r="BS96" s="314"/>
      <c r="BT96" s="314"/>
      <c r="BU96" s="314"/>
      <c r="BV96" s="314"/>
      <c r="BW96" s="315">
        <f>SUM(BO96:BV96)</f>
        <v>0</v>
      </c>
    </row>
    <row r="97" spans="3:75">
      <c r="C97" s="86"/>
      <c r="D97" s="129"/>
      <c r="E97" s="86"/>
      <c r="F97" s="126" t="s">
        <v>199</v>
      </c>
      <c r="Y97" s="47"/>
      <c r="Z97" s="46"/>
      <c r="AA97" s="46"/>
      <c r="AB97" s="46"/>
      <c r="AC97" s="45"/>
      <c r="AD97" s="316">
        <f t="shared" si="53"/>
        <v>0</v>
      </c>
      <c r="AE97" s="316">
        <f t="shared" si="53"/>
        <v>0</v>
      </c>
      <c r="AF97" s="316">
        <f t="shared" si="53"/>
        <v>0</v>
      </c>
      <c r="AG97" s="316">
        <f t="shared" si="53"/>
        <v>0</v>
      </c>
      <c r="AH97" s="316">
        <f t="shared" si="53"/>
        <v>0</v>
      </c>
      <c r="AI97" s="316">
        <f t="shared" si="53"/>
        <v>0</v>
      </c>
      <c r="AJ97" s="316">
        <f t="shared" si="53"/>
        <v>0</v>
      </c>
      <c r="AK97" s="316">
        <f t="shared" si="53"/>
        <v>0</v>
      </c>
      <c r="AL97" s="315">
        <f t="shared" si="54"/>
        <v>0</v>
      </c>
      <c r="AM97" s="315">
        <f t="shared" si="55"/>
        <v>0</v>
      </c>
      <c r="AP97" s="86"/>
      <c r="AQ97" s="86"/>
      <c r="AR97" s="129"/>
      <c r="AS97" s="86"/>
      <c r="AT97" s="86"/>
      <c r="AU97" s="126" t="s">
        <v>220</v>
      </c>
      <c r="AY97" s="314"/>
      <c r="AZ97" s="314"/>
      <c r="BA97" s="314"/>
      <c r="BB97" s="314"/>
      <c r="BC97" s="314"/>
      <c r="BD97" s="314"/>
      <c r="BE97" s="314"/>
      <c r="BF97" s="314"/>
      <c r="BH97" s="86"/>
      <c r="BI97" s="86"/>
      <c r="BJ97" s="129"/>
      <c r="BK97" s="86"/>
      <c r="BL97" s="92"/>
      <c r="BM97" s="126"/>
      <c r="BO97" s="314"/>
      <c r="BP97" s="314"/>
      <c r="BQ97" s="314"/>
      <c r="BR97" s="314"/>
      <c r="BS97" s="314"/>
      <c r="BT97" s="314"/>
      <c r="BU97" s="314"/>
      <c r="BV97" s="314"/>
      <c r="BW97" s="315">
        <f>SUM(BO97:BV97)</f>
        <v>0</v>
      </c>
    </row>
    <row r="98" spans="3:75">
      <c r="C98" s="86"/>
      <c r="D98" s="26" t="s">
        <v>1</v>
      </c>
      <c r="E98" s="26"/>
      <c r="F98" s="126" t="s">
        <v>199</v>
      </c>
      <c r="Y98" s="43"/>
      <c r="Z98" s="42"/>
      <c r="AA98" s="42"/>
      <c r="AB98" s="42"/>
      <c r="AC98" s="41"/>
      <c r="AD98" s="315">
        <f t="shared" ref="AD98:AK98" si="56">SUM(AD93:AD97)</f>
        <v>0</v>
      </c>
      <c r="AE98" s="315">
        <f t="shared" si="56"/>
        <v>0</v>
      </c>
      <c r="AF98" s="315">
        <f t="shared" ref="AF98" si="57">SUM(AF93:AF97)</f>
        <v>0</v>
      </c>
      <c r="AG98" s="315">
        <f t="shared" si="56"/>
        <v>0</v>
      </c>
      <c r="AH98" s="315">
        <f t="shared" si="56"/>
        <v>0</v>
      </c>
      <c r="AI98" s="315">
        <f t="shared" si="56"/>
        <v>0</v>
      </c>
      <c r="AJ98" s="315">
        <f t="shared" si="56"/>
        <v>0</v>
      </c>
      <c r="AK98" s="315">
        <f t="shared" si="56"/>
        <v>0</v>
      </c>
      <c r="AL98" s="315">
        <f t="shared" si="54"/>
        <v>0</v>
      </c>
      <c r="AM98" s="315">
        <f t="shared" si="55"/>
        <v>0</v>
      </c>
      <c r="AP98" s="86"/>
      <c r="AQ98" s="86"/>
      <c r="AR98" s="26" t="s">
        <v>1</v>
      </c>
      <c r="AS98" s="26"/>
      <c r="AT98" s="86"/>
      <c r="AU98" s="126" t="s">
        <v>220</v>
      </c>
      <c r="AY98" s="154"/>
      <c r="AZ98" s="42"/>
      <c r="BA98" s="42"/>
      <c r="BB98" s="42"/>
      <c r="BC98" s="42"/>
      <c r="BD98" s="42"/>
      <c r="BE98" s="42"/>
      <c r="BF98" s="41"/>
      <c r="BH98" s="86"/>
      <c r="BI98" s="86"/>
      <c r="BJ98" s="26" t="s">
        <v>1</v>
      </c>
      <c r="BK98" s="26"/>
      <c r="BL98" s="42"/>
      <c r="BM98" s="126"/>
      <c r="BO98" s="154"/>
      <c r="BP98" s="42"/>
      <c r="BQ98" s="42"/>
      <c r="BR98" s="42"/>
      <c r="BS98" s="42"/>
      <c r="BT98" s="42"/>
      <c r="BU98" s="42"/>
      <c r="BV98" s="88"/>
      <c r="BW98" s="94"/>
    </row>
    <row r="99" spans="3:75">
      <c r="C99" s="86"/>
      <c r="D99" s="26"/>
      <c r="E99" s="26"/>
      <c r="F99" s="126"/>
      <c r="AP99" s="86"/>
      <c r="AQ99" s="86"/>
      <c r="AR99" s="26"/>
      <c r="AS99" s="26"/>
      <c r="AT99" s="86"/>
      <c r="AU99" s="126"/>
      <c r="BH99" s="86"/>
      <c r="BI99" s="86"/>
      <c r="BJ99" s="26"/>
      <c r="BK99" s="26"/>
      <c r="BL99" s="86"/>
      <c r="BM99" s="126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conditionalFormatting sqref="AY31:BF36">
    <cfRule type="expression" dxfId="307" priority="86" stopIfTrue="1">
      <formula>NOT(ISERROR(SEARCH("Err",AY31)))</formula>
    </cfRule>
  </conditionalFormatting>
  <conditionalFormatting sqref="AD14:AE18 AG14:AK18">
    <cfRule type="expression" dxfId="306" priority="89" stopIfTrue="1">
      <formula>NOT(ISERROR(SEARCH("Err",AD14)))</formula>
    </cfRule>
  </conditionalFormatting>
  <conditionalFormatting sqref="AY55:BF55">
    <cfRule type="expression" dxfId="305" priority="84" stopIfTrue="1">
      <formula>NOT(ISERROR(SEARCH("Err",AY55)))</formula>
    </cfRule>
  </conditionalFormatting>
  <conditionalFormatting sqref="AD55:AE55 AG55:AK55">
    <cfRule type="expression" dxfId="304" priority="74" stopIfTrue="1">
      <formula>NOT(ISERROR(SEARCH("Err",AD55)))</formula>
    </cfRule>
  </conditionalFormatting>
  <conditionalFormatting sqref="AY23:BF27 AY22 BA22:BF22 AY40:BF43">
    <cfRule type="expression" dxfId="303" priority="87" stopIfTrue="1">
      <formula>NOT(ISERROR(SEARCH("Err",AY22)))</formula>
    </cfRule>
  </conditionalFormatting>
  <conditionalFormatting sqref="AY14:BF18">
    <cfRule type="expression" dxfId="302" priority="88" stopIfTrue="1">
      <formula>NOT(ISERROR(SEARCH("Err",AY14)))</formula>
    </cfRule>
  </conditionalFormatting>
  <conditionalFormatting sqref="AY47:BF51">
    <cfRule type="expression" dxfId="301" priority="85" stopIfTrue="1">
      <formula>NOT(ISERROR(SEARCH("Err",AY47)))</formula>
    </cfRule>
  </conditionalFormatting>
  <conditionalFormatting sqref="BO40:BV43 BO22:BV27">
    <cfRule type="expression" dxfId="300" priority="82" stopIfTrue="1">
      <formula>NOT(ISERROR(SEARCH("Err",BO22)))</formula>
    </cfRule>
  </conditionalFormatting>
  <conditionalFormatting sqref="BO14:BV18">
    <cfRule type="expression" dxfId="299" priority="83" stopIfTrue="1">
      <formula>NOT(ISERROR(SEARCH("Err",BO14)))</formula>
    </cfRule>
  </conditionalFormatting>
  <conditionalFormatting sqref="BO47:BV51">
    <cfRule type="expression" dxfId="298" priority="80" stopIfTrue="1">
      <formula>NOT(ISERROR(SEARCH("Err",BO47)))</formula>
    </cfRule>
  </conditionalFormatting>
  <conditionalFormatting sqref="BO31:BV36">
    <cfRule type="expression" dxfId="297" priority="81" stopIfTrue="1">
      <formula>NOT(ISERROR(SEARCH("Err",BO31)))</formula>
    </cfRule>
  </conditionalFormatting>
  <conditionalFormatting sqref="BO55:BV55">
    <cfRule type="expression" dxfId="296" priority="79" stopIfTrue="1">
      <formula>NOT(ISERROR(SEARCH("Err",BO55)))</formula>
    </cfRule>
  </conditionalFormatting>
  <conditionalFormatting sqref="AD22:AE27 AG22:AK27">
    <cfRule type="expression" dxfId="295" priority="78" stopIfTrue="1">
      <formula>NOT(ISERROR(SEARCH("Err",AD22)))</formula>
    </cfRule>
  </conditionalFormatting>
  <conditionalFormatting sqref="AG31:AK36 AD31:AE36">
    <cfRule type="expression" dxfId="294" priority="77" stopIfTrue="1">
      <formula>NOT(ISERROR(SEARCH("Err",AD31)))</formula>
    </cfRule>
  </conditionalFormatting>
  <conditionalFormatting sqref="AD40:AE43 AG40:AK43">
    <cfRule type="expression" dxfId="293" priority="76" stopIfTrue="1">
      <formula>NOT(ISERROR(SEARCH("Err",AD40)))</formula>
    </cfRule>
  </conditionalFormatting>
  <conditionalFormatting sqref="AD47:AE51 AG47:AK51">
    <cfRule type="expression" dxfId="292" priority="75" stopIfTrue="1">
      <formula>NOT(ISERROR(SEARCH("Err",AD47)))</formula>
    </cfRule>
  </conditionalFormatting>
  <conditionalFormatting sqref="Y55:AC55">
    <cfRule type="expression" dxfId="291" priority="68" stopIfTrue="1">
      <formula>NOT(ISERROR(SEARCH("Err",Y55)))</formula>
    </cfRule>
  </conditionalFormatting>
  <conditionalFormatting sqref="Y14:AC18">
    <cfRule type="expression" dxfId="290" priority="73" stopIfTrue="1">
      <formula>NOT(ISERROR(SEARCH("Err",Y14)))</formula>
    </cfRule>
  </conditionalFormatting>
  <conditionalFormatting sqref="Y22:AC27">
    <cfRule type="expression" dxfId="289" priority="72" stopIfTrue="1">
      <formula>NOT(ISERROR(SEARCH("Err",Y22)))</formula>
    </cfRule>
  </conditionalFormatting>
  <conditionalFormatting sqref="Y31:AC36">
    <cfRule type="expression" dxfId="288" priority="71" stopIfTrue="1">
      <formula>NOT(ISERROR(SEARCH("Err",Y31)))</formula>
    </cfRule>
  </conditionalFormatting>
  <conditionalFormatting sqref="Y40:AC43">
    <cfRule type="expression" dxfId="287" priority="70" stopIfTrue="1">
      <formula>NOT(ISERROR(SEARCH("Err",Y40)))</formula>
    </cfRule>
  </conditionalFormatting>
  <conditionalFormatting sqref="Y47:AC51">
    <cfRule type="expression" dxfId="286" priority="69" stopIfTrue="1">
      <formula>NOT(ISERROR(SEARCH("Err",Y47)))</formula>
    </cfRule>
  </conditionalFormatting>
  <conditionalFormatting sqref="BL14:BL18">
    <cfRule type="expression" dxfId="285" priority="67" stopIfTrue="1">
      <formula>NOT(ISERROR(SEARCH("Err",BL14)))</formula>
    </cfRule>
  </conditionalFormatting>
  <conditionalFormatting sqref="AY77:BF82">
    <cfRule type="expression" dxfId="284" priority="53" stopIfTrue="1">
      <formula>NOT(ISERROR(SEARCH("Err",AY77)))</formula>
    </cfRule>
  </conditionalFormatting>
  <conditionalFormatting sqref="AD60:AE64 AG60:AK64">
    <cfRule type="expression" dxfId="283" priority="56" stopIfTrue="1">
      <formula>NOT(ISERROR(SEARCH("Err",AD60)))</formula>
    </cfRule>
  </conditionalFormatting>
  <conditionalFormatting sqref="AY68:BF73 AY86:BF89">
    <cfRule type="expression" dxfId="282" priority="54" stopIfTrue="1">
      <formula>NOT(ISERROR(SEARCH("Err",AY68)))</formula>
    </cfRule>
  </conditionalFormatting>
  <conditionalFormatting sqref="AY60:BF64">
    <cfRule type="expression" dxfId="281" priority="55" stopIfTrue="1">
      <formula>NOT(ISERROR(SEARCH("Err",AY60)))</formula>
    </cfRule>
  </conditionalFormatting>
  <conditionalFormatting sqref="AY93:BF97">
    <cfRule type="expression" dxfId="280" priority="52" stopIfTrue="1">
      <formula>NOT(ISERROR(SEARCH("Err",AY93)))</formula>
    </cfRule>
  </conditionalFormatting>
  <conditionalFormatting sqref="BO86:BV89 BO69:BV73 BO68 BQ68:BV68">
    <cfRule type="expression" dxfId="279" priority="49" stopIfTrue="1">
      <formula>NOT(ISERROR(SEARCH("Err",BO68)))</formula>
    </cfRule>
  </conditionalFormatting>
  <conditionalFormatting sqref="BO60:BV64">
    <cfRule type="expression" dxfId="278" priority="50" stopIfTrue="1">
      <formula>NOT(ISERROR(SEARCH("Err",BO60)))</formula>
    </cfRule>
  </conditionalFormatting>
  <conditionalFormatting sqref="BO93:BV97">
    <cfRule type="expression" dxfId="277" priority="47" stopIfTrue="1">
      <formula>NOT(ISERROR(SEARCH("Err",BO93)))</formula>
    </cfRule>
  </conditionalFormatting>
  <conditionalFormatting sqref="BO77:BV82">
    <cfRule type="expression" dxfId="276" priority="48" stopIfTrue="1">
      <formula>NOT(ISERROR(SEARCH("Err",BO77)))</formula>
    </cfRule>
  </conditionalFormatting>
  <conditionalFormatting sqref="AD69:AE73 AD68 AG68:AK73">
    <cfRule type="expression" dxfId="275" priority="45" stopIfTrue="1">
      <formula>NOT(ISERROR(SEARCH("Err",AD68)))</formula>
    </cfRule>
  </conditionalFormatting>
  <conditionalFormatting sqref="AD77:AE82 AG77:AK82">
    <cfRule type="expression" dxfId="274" priority="44" stopIfTrue="1">
      <formula>NOT(ISERROR(SEARCH("Err",AD77)))</formula>
    </cfRule>
  </conditionalFormatting>
  <conditionalFormatting sqref="AD86:AE89 AG86:AK89">
    <cfRule type="expression" dxfId="273" priority="43" stopIfTrue="1">
      <formula>NOT(ISERROR(SEARCH("Err",AD86)))</formula>
    </cfRule>
  </conditionalFormatting>
  <conditionalFormatting sqref="AD93:AE97 AG93:AK97">
    <cfRule type="expression" dxfId="272" priority="42" stopIfTrue="1">
      <formula>NOT(ISERROR(SEARCH("Err",AD93)))</formula>
    </cfRule>
  </conditionalFormatting>
  <conditionalFormatting sqref="BL60:BL64">
    <cfRule type="expression" dxfId="271" priority="34" stopIfTrue="1">
      <formula>NOT(ISERROR(SEARCH("Err",BL60)))</formula>
    </cfRule>
  </conditionalFormatting>
  <conditionalFormatting sqref="BL68">
    <cfRule type="expression" dxfId="270" priority="33" stopIfTrue="1">
      <formula>NOT(ISERROR(SEARCH("Err",BL68)))</formula>
    </cfRule>
  </conditionalFormatting>
  <conditionalFormatting sqref="BL69:BL73">
    <cfRule type="expression" dxfId="269" priority="32" stopIfTrue="1">
      <formula>NOT(ISERROR(SEARCH("Err",BL69)))</formula>
    </cfRule>
  </conditionalFormatting>
  <conditionalFormatting sqref="BL77">
    <cfRule type="expression" dxfId="268" priority="31" stopIfTrue="1">
      <formula>NOT(ISERROR(SEARCH("Err",BL77)))</formula>
    </cfRule>
  </conditionalFormatting>
  <conditionalFormatting sqref="BL78:BL82">
    <cfRule type="expression" dxfId="267" priority="30" stopIfTrue="1">
      <formula>NOT(ISERROR(SEARCH("Err",BL78)))</formula>
    </cfRule>
  </conditionalFormatting>
  <conditionalFormatting sqref="BL86">
    <cfRule type="expression" dxfId="266" priority="29" stopIfTrue="1">
      <formula>NOT(ISERROR(SEARCH("Err",BL86)))</formula>
    </cfRule>
  </conditionalFormatting>
  <conditionalFormatting sqref="BL87:BL88">
    <cfRule type="expression" dxfId="265" priority="28" stopIfTrue="1">
      <formula>NOT(ISERROR(SEARCH("Err",BL87)))</formula>
    </cfRule>
  </conditionalFormatting>
  <conditionalFormatting sqref="BL93:BL94">
    <cfRule type="expression" dxfId="264" priority="27" stopIfTrue="1">
      <formula>NOT(ISERROR(SEARCH("Err",BL93)))</formula>
    </cfRule>
  </conditionalFormatting>
  <conditionalFormatting sqref="BL95:BL97">
    <cfRule type="expression" dxfId="263" priority="26" stopIfTrue="1">
      <formula>NOT(ISERROR(SEARCH("Err",BL95)))</formula>
    </cfRule>
  </conditionalFormatting>
  <conditionalFormatting sqref="BL89">
    <cfRule type="expression" dxfId="262" priority="24" stopIfTrue="1">
      <formula>NOT(ISERROR(SEARCH("Err",BL89)))</formula>
    </cfRule>
  </conditionalFormatting>
  <conditionalFormatting sqref="BL22:BL27">
    <cfRule type="expression" dxfId="261" priority="23" stopIfTrue="1">
      <formula>NOT(ISERROR(SEARCH("Err",BL22)))</formula>
    </cfRule>
  </conditionalFormatting>
  <conditionalFormatting sqref="BL31:BL36">
    <cfRule type="expression" dxfId="260" priority="22" stopIfTrue="1">
      <formula>NOT(ISERROR(SEARCH("Err",BL31)))</formula>
    </cfRule>
  </conditionalFormatting>
  <conditionalFormatting sqref="BL40:BL43">
    <cfRule type="expression" dxfId="259" priority="21" stopIfTrue="1">
      <formula>NOT(ISERROR(SEARCH("Err",BL40)))</formula>
    </cfRule>
  </conditionalFormatting>
  <conditionalFormatting sqref="BL47:BL51">
    <cfRule type="expression" dxfId="258" priority="20" stopIfTrue="1">
      <formula>NOT(ISERROR(SEARCH("Err",BL47)))</formula>
    </cfRule>
  </conditionalFormatting>
  <conditionalFormatting sqref="BL55">
    <cfRule type="expression" dxfId="257" priority="19" stopIfTrue="1">
      <formula>NOT(ISERROR(SEARCH("Err",BL55)))</formula>
    </cfRule>
  </conditionalFormatting>
  <conditionalFormatting sqref="AZ22">
    <cfRule type="expression" dxfId="256" priority="18" stopIfTrue="1">
      <formula>NOT(ISERROR(SEARCH("Err",AZ22)))</formula>
    </cfRule>
  </conditionalFormatting>
  <conditionalFormatting sqref="BP68">
    <cfRule type="expression" dxfId="255" priority="14" stopIfTrue="1">
      <formula>NOT(ISERROR(SEARCH("Err",BP68)))</formula>
    </cfRule>
  </conditionalFormatting>
  <conditionalFormatting sqref="AE68">
    <cfRule type="expression" dxfId="254" priority="12" stopIfTrue="1">
      <formula>NOT(ISERROR(SEARCH("Err",AE68)))</formula>
    </cfRule>
  </conditionalFormatting>
  <conditionalFormatting sqref="AF14:AF18">
    <cfRule type="expression" dxfId="253" priority="11" stopIfTrue="1">
      <formula>NOT(ISERROR(SEARCH("Err",AF14)))</formula>
    </cfRule>
  </conditionalFormatting>
  <conditionalFormatting sqref="AF55">
    <cfRule type="expression" dxfId="252" priority="6" stopIfTrue="1">
      <formula>NOT(ISERROR(SEARCH("Err",AF55)))</formula>
    </cfRule>
  </conditionalFormatting>
  <conditionalFormatting sqref="AF22:AF27">
    <cfRule type="expression" dxfId="251" priority="10" stopIfTrue="1">
      <formula>NOT(ISERROR(SEARCH("Err",AF22)))</formula>
    </cfRule>
  </conditionalFormatting>
  <conditionalFormatting sqref="AF31:AF36">
    <cfRule type="expression" dxfId="250" priority="9" stopIfTrue="1">
      <formula>NOT(ISERROR(SEARCH("Err",AF31)))</formula>
    </cfRule>
  </conditionalFormatting>
  <conditionalFormatting sqref="AF40:AF43">
    <cfRule type="expression" dxfId="249" priority="8" stopIfTrue="1">
      <formula>NOT(ISERROR(SEARCH("Err",AF40)))</formula>
    </cfRule>
  </conditionalFormatting>
  <conditionalFormatting sqref="AF47:AF51">
    <cfRule type="expression" dxfId="248" priority="7" stopIfTrue="1">
      <formula>NOT(ISERROR(SEARCH("Err",AF47)))</formula>
    </cfRule>
  </conditionalFormatting>
  <conditionalFormatting sqref="AF60:AF64">
    <cfRule type="expression" dxfId="247" priority="5" stopIfTrue="1">
      <formula>NOT(ISERROR(SEARCH("Err",AF60)))</formula>
    </cfRule>
  </conditionalFormatting>
  <conditionalFormatting sqref="AF68:AF73">
    <cfRule type="expression" dxfId="246" priority="4" stopIfTrue="1">
      <formula>NOT(ISERROR(SEARCH("Err",AF68)))</formula>
    </cfRule>
  </conditionalFormatting>
  <conditionalFormatting sqref="AF77:AF82">
    <cfRule type="expression" dxfId="245" priority="3" stopIfTrue="1">
      <formula>NOT(ISERROR(SEARCH("Err",AF77)))</formula>
    </cfRule>
  </conditionalFormatting>
  <conditionalFormatting sqref="AF86:AF89">
    <cfRule type="expression" dxfId="244" priority="2" stopIfTrue="1">
      <formula>NOT(ISERROR(SEARCH("Err",AF86)))</formula>
    </cfRule>
  </conditionalFormatting>
  <conditionalFormatting sqref="AF93:AF97">
    <cfRule type="expression" dxfId="243" priority="1" stopIfTrue="1">
      <formula>NOT(ISERROR(SEARCH("Err",AF93)))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3"/>
  <sheetViews>
    <sheetView tabSelected="1" zoomScale="70" zoomScaleNormal="70" zoomScaleSheetLayoutView="70" workbookViewId="0">
      <pane xSplit="3" ySplit="6" topLeftCell="N19" activePane="bottomRight" state="frozen"/>
      <selection pane="topRight"/>
      <selection pane="bottomLeft"/>
      <selection pane="bottomRight" activeCell="O25" sqref="O25"/>
    </sheetView>
  </sheetViews>
  <sheetFormatPr defaultColWidth="9.140625" defaultRowHeight="15"/>
  <cols>
    <col min="1" max="1" width="13.140625" style="50" customWidth="1"/>
    <col min="2" max="2" width="28.28515625" style="50" bestFit="1" customWidth="1"/>
    <col min="3" max="3" width="26.140625" style="49" customWidth="1"/>
    <col min="4" max="4" width="17" style="49" customWidth="1"/>
    <col min="5" max="5" width="39.140625" style="49" bestFit="1" customWidth="1"/>
    <col min="6" max="6" width="17.140625" style="49" customWidth="1"/>
    <col min="7" max="7" width="17.5703125" style="49" customWidth="1"/>
    <col min="8" max="8" width="18.7109375" style="49" customWidth="1"/>
    <col min="9" max="9" width="19.5703125" style="49" customWidth="1"/>
    <col min="10" max="10" width="14" style="49" customWidth="1"/>
    <col min="11" max="11" width="22.5703125" style="49" customWidth="1"/>
    <col min="12" max="12" width="14" style="49" customWidth="1"/>
    <col min="13" max="13" width="19" style="49" customWidth="1"/>
    <col min="14" max="14" width="8.7109375" style="49" customWidth="1"/>
    <col min="15" max="21" width="8.7109375" style="51" customWidth="1"/>
    <col min="22" max="37" width="8.7109375" style="49" customWidth="1"/>
    <col min="38" max="39" width="12.42578125" style="49" bestFit="1" customWidth="1"/>
    <col min="40" max="45" width="8.7109375" style="49" customWidth="1"/>
    <col min="46" max="53" width="11.85546875" style="49" customWidth="1"/>
    <col min="54" max="68" width="9.140625" style="50"/>
    <col min="69" max="16384" width="9.140625" style="49"/>
  </cols>
  <sheetData>
    <row r="1" spans="1:68" s="50" customFormat="1">
      <c r="A1" s="392" t="str">
        <f ca="1">MID(CELL("filename",A1),FIND("]",CELL("filename",A1))+1,256)</f>
        <v xml:space="preserve">E4  Losses Snapshot 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</row>
    <row r="2" spans="1:68" s="50" customFormat="1" ht="15.75" thickBot="1">
      <c r="A2" s="393" t="str">
        <f>'Cover Sheet'!$D$12</f>
        <v>SSES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</row>
    <row r="3" spans="1:68" s="64" customFormat="1" ht="15.75" customHeight="1" thickBot="1">
      <c r="A3" s="394">
        <f>'Cover Sheet'!$D$14</f>
        <v>2017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74"/>
      <c r="Q3" s="174"/>
      <c r="R3" s="174"/>
      <c r="S3" s="174"/>
      <c r="T3" s="174"/>
      <c r="U3" s="174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5"/>
      <c r="AM3" s="173"/>
      <c r="AN3" s="173"/>
      <c r="AO3" s="173"/>
      <c r="AP3" s="173"/>
      <c r="AQ3" s="173"/>
      <c r="AR3" s="173"/>
      <c r="AS3" s="173"/>
      <c r="AT3" s="456" t="s">
        <v>265</v>
      </c>
      <c r="AU3" s="457"/>
      <c r="AV3" s="457"/>
      <c r="AW3" s="457"/>
      <c r="AX3" s="457"/>
      <c r="AY3" s="457"/>
      <c r="AZ3" s="457"/>
      <c r="BA3" s="458"/>
    </row>
    <row r="4" spans="1:68" s="63" customFormat="1" ht="45" customHeight="1">
      <c r="A4" s="169"/>
      <c r="B4" s="157" t="s">
        <v>93</v>
      </c>
      <c r="C4" s="158"/>
      <c r="D4" s="158"/>
      <c r="E4" s="158"/>
      <c r="F4" s="158"/>
      <c r="G4" s="158"/>
      <c r="H4" s="159"/>
      <c r="I4" s="459" t="s">
        <v>270</v>
      </c>
      <c r="J4" s="460"/>
      <c r="K4" s="460"/>
      <c r="L4" s="460"/>
      <c r="M4" s="461"/>
      <c r="N4" s="456" t="s">
        <v>92</v>
      </c>
      <c r="O4" s="457"/>
      <c r="P4" s="457"/>
      <c r="Q4" s="457"/>
      <c r="R4" s="457"/>
      <c r="S4" s="457"/>
      <c r="T4" s="457"/>
      <c r="U4" s="458"/>
      <c r="V4" s="456" t="s">
        <v>274</v>
      </c>
      <c r="W4" s="457"/>
      <c r="X4" s="457"/>
      <c r="Y4" s="457"/>
      <c r="Z4" s="457"/>
      <c r="AA4" s="457"/>
      <c r="AB4" s="457"/>
      <c r="AC4" s="457"/>
      <c r="AD4" s="456" t="s">
        <v>275</v>
      </c>
      <c r="AE4" s="457"/>
      <c r="AF4" s="457"/>
      <c r="AG4" s="457"/>
      <c r="AH4" s="457"/>
      <c r="AI4" s="457"/>
      <c r="AJ4" s="457"/>
      <c r="AK4" s="458"/>
      <c r="AL4" s="456" t="s">
        <v>264</v>
      </c>
      <c r="AM4" s="457"/>
      <c r="AN4" s="457"/>
      <c r="AO4" s="457"/>
      <c r="AP4" s="457"/>
      <c r="AQ4" s="457"/>
      <c r="AR4" s="457"/>
      <c r="AS4" s="457"/>
      <c r="AT4" s="462" t="s">
        <v>266</v>
      </c>
      <c r="AU4" s="463"/>
      <c r="AV4" s="463" t="s">
        <v>267</v>
      </c>
      <c r="AW4" s="463"/>
      <c r="AX4" s="463" t="s">
        <v>268</v>
      </c>
      <c r="AY4" s="463"/>
      <c r="AZ4" s="463" t="s">
        <v>88</v>
      </c>
      <c r="BA4" s="4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</row>
    <row r="5" spans="1:68" s="62" customFormat="1" ht="93.75" customHeight="1">
      <c r="A5" s="170"/>
      <c r="B5" s="160" t="s">
        <v>87</v>
      </c>
      <c r="C5" s="161" t="s">
        <v>91</v>
      </c>
      <c r="D5" s="161" t="s">
        <v>86</v>
      </c>
      <c r="E5" s="161" t="s">
        <v>276</v>
      </c>
      <c r="F5" s="395" t="s">
        <v>90</v>
      </c>
      <c r="G5" s="395" t="s">
        <v>269</v>
      </c>
      <c r="H5" s="162" t="s">
        <v>89</v>
      </c>
      <c r="I5" s="163" t="s">
        <v>85</v>
      </c>
      <c r="J5" s="164" t="s">
        <v>271</v>
      </c>
      <c r="K5" s="165" t="s">
        <v>263</v>
      </c>
      <c r="L5" s="165" t="s">
        <v>272</v>
      </c>
      <c r="M5" s="166" t="s">
        <v>273</v>
      </c>
      <c r="N5" s="396" t="s">
        <v>80</v>
      </c>
      <c r="O5" s="161" t="s">
        <v>78</v>
      </c>
      <c r="P5" s="161" t="s">
        <v>77</v>
      </c>
      <c r="Q5" s="161" t="s">
        <v>76</v>
      </c>
      <c r="R5" s="161" t="s">
        <v>75</v>
      </c>
      <c r="S5" s="161" t="s">
        <v>74</v>
      </c>
      <c r="T5" s="161" t="s">
        <v>73</v>
      </c>
      <c r="U5" s="161" t="s">
        <v>72</v>
      </c>
      <c r="V5" s="160" t="s">
        <v>79</v>
      </c>
      <c r="W5" s="161" t="s">
        <v>78</v>
      </c>
      <c r="X5" s="161" t="s">
        <v>77</v>
      </c>
      <c r="Y5" s="161" t="s">
        <v>76</v>
      </c>
      <c r="Z5" s="161" t="s">
        <v>75</v>
      </c>
      <c r="AA5" s="161" t="s">
        <v>74</v>
      </c>
      <c r="AB5" s="161" t="s">
        <v>73</v>
      </c>
      <c r="AC5" s="161" t="s">
        <v>72</v>
      </c>
      <c r="AD5" s="160" t="s">
        <v>79</v>
      </c>
      <c r="AE5" s="161" t="s">
        <v>78</v>
      </c>
      <c r="AF5" s="161" t="s">
        <v>77</v>
      </c>
      <c r="AG5" s="161" t="s">
        <v>76</v>
      </c>
      <c r="AH5" s="161" t="s">
        <v>75</v>
      </c>
      <c r="AI5" s="161" t="s">
        <v>74</v>
      </c>
      <c r="AJ5" s="161" t="s">
        <v>73</v>
      </c>
      <c r="AK5" s="167" t="s">
        <v>72</v>
      </c>
      <c r="AL5" s="160" t="s">
        <v>79</v>
      </c>
      <c r="AM5" s="161" t="s">
        <v>78</v>
      </c>
      <c r="AN5" s="161" t="s">
        <v>77</v>
      </c>
      <c r="AO5" s="161" t="s">
        <v>76</v>
      </c>
      <c r="AP5" s="161" t="s">
        <v>75</v>
      </c>
      <c r="AQ5" s="161" t="s">
        <v>74</v>
      </c>
      <c r="AR5" s="161" t="s">
        <v>73</v>
      </c>
      <c r="AS5" s="161" t="s">
        <v>72</v>
      </c>
      <c r="AT5" s="160" t="s">
        <v>3</v>
      </c>
      <c r="AU5" s="161" t="s">
        <v>83</v>
      </c>
      <c r="AV5" s="161" t="s">
        <v>3</v>
      </c>
      <c r="AW5" s="161" t="s">
        <v>83</v>
      </c>
      <c r="AX5" s="161" t="s">
        <v>84</v>
      </c>
      <c r="AY5" s="161" t="s">
        <v>83</v>
      </c>
      <c r="AZ5" s="161" t="s">
        <v>82</v>
      </c>
      <c r="BA5" s="167" t="s">
        <v>81</v>
      </c>
    </row>
    <row r="6" spans="1:68" s="62" customFormat="1" ht="15.75" customHeight="1">
      <c r="A6" s="170"/>
      <c r="B6" s="160" t="s">
        <v>68</v>
      </c>
      <c r="C6" s="161" t="s">
        <v>68</v>
      </c>
      <c r="D6" s="161" t="s">
        <v>68</v>
      </c>
      <c r="E6" s="161" t="s">
        <v>68</v>
      </c>
      <c r="F6" s="161" t="s">
        <v>68</v>
      </c>
      <c r="G6" s="395" t="s">
        <v>68</v>
      </c>
      <c r="H6" s="167" t="s">
        <v>68</v>
      </c>
      <c r="I6" s="160" t="s">
        <v>68</v>
      </c>
      <c r="J6" s="396" t="s">
        <v>71</v>
      </c>
      <c r="K6" s="161" t="s">
        <v>68</v>
      </c>
      <c r="L6" s="161" t="s">
        <v>71</v>
      </c>
      <c r="M6" s="167" t="s">
        <v>70</v>
      </c>
      <c r="N6" s="396" t="s">
        <v>5</v>
      </c>
      <c r="O6" s="168" t="s">
        <v>5</v>
      </c>
      <c r="P6" s="168" t="s">
        <v>5</v>
      </c>
      <c r="Q6" s="168" t="s">
        <v>5</v>
      </c>
      <c r="R6" s="168" t="s">
        <v>5</v>
      </c>
      <c r="S6" s="168" t="s">
        <v>5</v>
      </c>
      <c r="T6" s="168" t="s">
        <v>5</v>
      </c>
      <c r="U6" s="168" t="s">
        <v>5</v>
      </c>
      <c r="V6" s="160" t="s">
        <v>0</v>
      </c>
      <c r="W6" s="161" t="s">
        <v>0</v>
      </c>
      <c r="X6" s="161" t="s">
        <v>0</v>
      </c>
      <c r="Y6" s="161" t="s">
        <v>0</v>
      </c>
      <c r="Z6" s="161" t="s">
        <v>0</v>
      </c>
      <c r="AA6" s="161" t="s">
        <v>0</v>
      </c>
      <c r="AB6" s="161" t="s">
        <v>0</v>
      </c>
      <c r="AC6" s="161" t="s">
        <v>0</v>
      </c>
      <c r="AD6" s="160" t="s">
        <v>0</v>
      </c>
      <c r="AE6" s="161" t="s">
        <v>0</v>
      </c>
      <c r="AF6" s="161" t="s">
        <v>0</v>
      </c>
      <c r="AG6" s="161" t="s">
        <v>0</v>
      </c>
      <c r="AH6" s="161" t="s">
        <v>0</v>
      </c>
      <c r="AI6" s="161" t="s">
        <v>0</v>
      </c>
      <c r="AJ6" s="161" t="s">
        <v>0</v>
      </c>
      <c r="AK6" s="167" t="s">
        <v>0</v>
      </c>
      <c r="AL6" s="160" t="s">
        <v>33</v>
      </c>
      <c r="AM6" s="161" t="s">
        <v>33</v>
      </c>
      <c r="AN6" s="161" t="s">
        <v>33</v>
      </c>
      <c r="AO6" s="161" t="s">
        <v>33</v>
      </c>
      <c r="AP6" s="161" t="s">
        <v>33</v>
      </c>
      <c r="AQ6" s="161" t="s">
        <v>33</v>
      </c>
      <c r="AR6" s="161" t="s">
        <v>33</v>
      </c>
      <c r="AS6" s="161" t="s">
        <v>33</v>
      </c>
      <c r="AT6" s="160" t="s">
        <v>0</v>
      </c>
      <c r="AU6" s="161" t="s">
        <v>0</v>
      </c>
      <c r="AV6" s="161" t="s">
        <v>0</v>
      </c>
      <c r="AW6" s="161" t="s">
        <v>0</v>
      </c>
      <c r="AX6" s="161" t="s">
        <v>33</v>
      </c>
      <c r="AY6" s="161" t="s">
        <v>33</v>
      </c>
      <c r="AZ6" s="161" t="s">
        <v>69</v>
      </c>
      <c r="BA6" s="167" t="s">
        <v>69</v>
      </c>
    </row>
    <row r="7" spans="1:68" ht="45" customHeight="1">
      <c r="B7" s="397" t="s">
        <v>67</v>
      </c>
      <c r="C7" s="398" t="s">
        <v>460</v>
      </c>
      <c r="D7" s="82" t="s">
        <v>461</v>
      </c>
      <c r="E7" s="82" t="s">
        <v>462</v>
      </c>
      <c r="F7" s="75" t="s">
        <v>472</v>
      </c>
      <c r="G7" s="83" t="s">
        <v>463</v>
      </c>
      <c r="H7" s="76" t="s">
        <v>464</v>
      </c>
      <c r="I7" s="85" t="s">
        <v>465</v>
      </c>
      <c r="J7" s="84">
        <v>10</v>
      </c>
      <c r="K7" s="83" t="s">
        <v>466</v>
      </c>
      <c r="L7" s="82">
        <v>6</v>
      </c>
      <c r="M7" s="77">
        <f t="shared" ref="M7:M12" si="0">SUM(J7-L7)</f>
        <v>4</v>
      </c>
      <c r="N7" s="399">
        <v>0</v>
      </c>
      <c r="O7" s="72">
        <f>9*0.25</f>
        <v>2.25</v>
      </c>
      <c r="P7" s="72"/>
      <c r="Q7" s="72"/>
      <c r="R7" s="72"/>
      <c r="S7" s="72"/>
      <c r="T7" s="72"/>
      <c r="U7" s="400"/>
      <c r="V7" s="81">
        <f>SUM($J7*O7/1000)</f>
        <v>2.2499999999999999E-2</v>
      </c>
      <c r="W7" s="81">
        <f>SUM($J7*O7/1000)</f>
        <v>2.2499999999999999E-2</v>
      </c>
      <c r="X7" s="75"/>
      <c r="Y7" s="78"/>
      <c r="Z7" s="75"/>
      <c r="AA7" s="78"/>
      <c r="AB7" s="75"/>
      <c r="AC7" s="77"/>
      <c r="AD7" s="81">
        <v>0</v>
      </c>
      <c r="AE7" s="81">
        <f>SUM($M7*O7/1000)</f>
        <v>8.9999999999999993E-3</v>
      </c>
      <c r="AF7" s="75"/>
      <c r="AG7" s="78"/>
      <c r="AH7" s="75"/>
      <c r="AI7" s="78"/>
      <c r="AJ7" s="75"/>
      <c r="AK7" s="77"/>
      <c r="AL7" s="78">
        <f>SUM(N7*6.093)</f>
        <v>0</v>
      </c>
      <c r="AM7" s="78">
        <f>SUM(O7*-6.093)</f>
        <v>-13.709250000000001</v>
      </c>
      <c r="AN7" s="75"/>
      <c r="AO7" s="78"/>
      <c r="AP7" s="75"/>
      <c r="AQ7" s="78"/>
      <c r="AR7" s="75"/>
      <c r="AS7" s="77"/>
      <c r="AT7" s="81">
        <f t="shared" ref="AT7:AT12" si="1">SUM(AD7:AK7)</f>
        <v>8.9999999999999993E-3</v>
      </c>
      <c r="AU7" s="78" t="s">
        <v>467</v>
      </c>
      <c r="AV7" s="75">
        <f t="shared" ref="AV7:AV12" si="2">(SUM(N7:U7))*-$M7/1000</f>
        <v>-8.9999999999999993E-3</v>
      </c>
      <c r="AW7" s="78" t="s">
        <v>467</v>
      </c>
      <c r="AX7" s="75">
        <f t="shared" ref="AX7:AX29" si="3">SUM(AL7:AS7)</f>
        <v>-13.709250000000001</v>
      </c>
      <c r="AY7" s="81" t="s">
        <v>467</v>
      </c>
      <c r="AZ7" s="81">
        <f>SUM(AX7*-48.42)/1000000</f>
        <v>6.6380188500000004E-4</v>
      </c>
      <c r="BA7" s="81" t="s">
        <v>467</v>
      </c>
    </row>
    <row r="8" spans="1:68" ht="38.25">
      <c r="B8" s="397" t="s">
        <v>67</v>
      </c>
      <c r="C8" s="398" t="s">
        <v>460</v>
      </c>
      <c r="D8" s="82" t="s">
        <v>461</v>
      </c>
      <c r="E8" s="82" t="s">
        <v>468</v>
      </c>
      <c r="F8" s="75" t="s">
        <v>476</v>
      </c>
      <c r="G8" s="83" t="s">
        <v>463</v>
      </c>
      <c r="H8" s="76" t="s">
        <v>464</v>
      </c>
      <c r="I8" s="85" t="s">
        <v>465</v>
      </c>
      <c r="J8" s="84">
        <v>10</v>
      </c>
      <c r="K8" s="83" t="s">
        <v>466</v>
      </c>
      <c r="L8" s="82">
        <v>6</v>
      </c>
      <c r="M8" s="77">
        <f t="shared" si="0"/>
        <v>4</v>
      </c>
      <c r="N8" s="399">
        <v>0</v>
      </c>
      <c r="O8" s="72">
        <f>10*0.25</f>
        <v>2.5</v>
      </c>
      <c r="P8" s="72"/>
      <c r="Q8" s="72"/>
      <c r="R8" s="72"/>
      <c r="S8" s="72"/>
      <c r="T8" s="72"/>
      <c r="U8" s="400"/>
      <c r="V8" s="81">
        <f t="shared" ref="V8:W13" si="4">SUM($J8*N8/1000)</f>
        <v>0</v>
      </c>
      <c r="W8" s="81">
        <f t="shared" si="4"/>
        <v>2.5000000000000001E-2</v>
      </c>
      <c r="X8" s="75"/>
      <c r="Y8" s="78"/>
      <c r="Z8" s="75"/>
      <c r="AA8" s="78"/>
      <c r="AB8" s="75"/>
      <c r="AC8" s="77"/>
      <c r="AD8" s="81">
        <v>0</v>
      </c>
      <c r="AE8" s="81">
        <f t="shared" ref="AE8:AE12" si="5">SUM($M8*O8/1000)</f>
        <v>0.01</v>
      </c>
      <c r="AF8" s="75"/>
      <c r="AG8" s="78"/>
      <c r="AH8" s="75"/>
      <c r="AI8" s="78"/>
      <c r="AJ8" s="75"/>
      <c r="AK8" s="77"/>
      <c r="AL8" s="78">
        <f t="shared" ref="AL8:AL12" si="6">SUM(N8*6.093)</f>
        <v>0</v>
      </c>
      <c r="AM8" s="78">
        <f>SUM(O8*-6.093)</f>
        <v>-15.2325</v>
      </c>
      <c r="AN8" s="75"/>
      <c r="AO8" s="78"/>
      <c r="AP8" s="75"/>
      <c r="AQ8" s="78"/>
      <c r="AR8" s="75"/>
      <c r="AS8" s="77"/>
      <c r="AT8" s="81">
        <f t="shared" si="1"/>
        <v>0.01</v>
      </c>
      <c r="AU8" s="78" t="s">
        <v>467</v>
      </c>
      <c r="AV8" s="75">
        <f t="shared" si="2"/>
        <v>-0.01</v>
      </c>
      <c r="AW8" s="78" t="s">
        <v>467</v>
      </c>
      <c r="AX8" s="75">
        <f t="shared" si="3"/>
        <v>-15.2325</v>
      </c>
      <c r="AY8" s="81" t="s">
        <v>467</v>
      </c>
      <c r="AZ8" s="81">
        <f t="shared" ref="AZ8:AZ12" si="7">SUM(AX8*-48.42)/1000000</f>
        <v>7.3755765000000002E-4</v>
      </c>
      <c r="BA8" s="81" t="s">
        <v>467</v>
      </c>
    </row>
    <row r="9" spans="1:68" ht="51">
      <c r="B9" s="397" t="s">
        <v>67</v>
      </c>
      <c r="C9" s="398" t="s">
        <v>460</v>
      </c>
      <c r="D9" s="82" t="s">
        <v>461</v>
      </c>
      <c r="E9" s="82" t="s">
        <v>410</v>
      </c>
      <c r="F9" s="75" t="s">
        <v>478</v>
      </c>
      <c r="G9" s="83" t="s">
        <v>463</v>
      </c>
      <c r="H9" s="76" t="s">
        <v>464</v>
      </c>
      <c r="I9" s="85" t="s">
        <v>465</v>
      </c>
      <c r="J9" s="84">
        <v>10</v>
      </c>
      <c r="K9" s="83" t="s">
        <v>466</v>
      </c>
      <c r="L9" s="82">
        <v>6</v>
      </c>
      <c r="M9" s="77">
        <f t="shared" si="0"/>
        <v>4</v>
      </c>
      <c r="N9" s="399">
        <v>0</v>
      </c>
      <c r="O9" s="72">
        <f>164*0.25</f>
        <v>41</v>
      </c>
      <c r="P9" s="72"/>
      <c r="Q9" s="72"/>
      <c r="R9" s="72"/>
      <c r="S9" s="72"/>
      <c r="T9" s="72"/>
      <c r="U9" s="400"/>
      <c r="V9" s="81">
        <f t="shared" si="4"/>
        <v>0</v>
      </c>
      <c r="W9" s="81">
        <f t="shared" si="4"/>
        <v>0.41</v>
      </c>
      <c r="X9" s="75"/>
      <c r="Y9" s="78"/>
      <c r="Z9" s="75"/>
      <c r="AA9" s="78"/>
      <c r="AB9" s="75"/>
      <c r="AC9" s="77"/>
      <c r="AD9" s="81">
        <v>0</v>
      </c>
      <c r="AE9" s="81">
        <f t="shared" si="5"/>
        <v>0.16400000000000001</v>
      </c>
      <c r="AF9" s="75"/>
      <c r="AG9" s="78"/>
      <c r="AH9" s="75"/>
      <c r="AI9" s="78"/>
      <c r="AJ9" s="75"/>
      <c r="AK9" s="77"/>
      <c r="AL9" s="78">
        <f t="shared" si="6"/>
        <v>0</v>
      </c>
      <c r="AM9" s="78">
        <f>SUM(O9*-6.093)</f>
        <v>-249.81299999999999</v>
      </c>
      <c r="AN9" s="75"/>
      <c r="AO9" s="78"/>
      <c r="AP9" s="75"/>
      <c r="AQ9" s="78"/>
      <c r="AR9" s="75"/>
      <c r="AS9" s="77"/>
      <c r="AT9" s="81">
        <f t="shared" si="1"/>
        <v>0.16400000000000001</v>
      </c>
      <c r="AU9" s="78" t="s">
        <v>467</v>
      </c>
      <c r="AV9" s="75">
        <f t="shared" si="2"/>
        <v>-0.16400000000000001</v>
      </c>
      <c r="AW9" s="78" t="s">
        <v>467</v>
      </c>
      <c r="AX9" s="75">
        <f t="shared" si="3"/>
        <v>-249.81299999999999</v>
      </c>
      <c r="AY9" s="81" t="s">
        <v>467</v>
      </c>
      <c r="AZ9" s="81">
        <f t="shared" si="7"/>
        <v>1.2095945459999998E-2</v>
      </c>
      <c r="BA9" s="81" t="s">
        <v>467</v>
      </c>
    </row>
    <row r="10" spans="1:68" ht="38.25">
      <c r="B10" s="397" t="s">
        <v>67</v>
      </c>
      <c r="C10" s="398" t="s">
        <v>469</v>
      </c>
      <c r="D10" s="82" t="s">
        <v>461</v>
      </c>
      <c r="E10" s="82" t="s">
        <v>462</v>
      </c>
      <c r="F10" s="75" t="s">
        <v>472</v>
      </c>
      <c r="G10" s="83" t="s">
        <v>463</v>
      </c>
      <c r="H10" s="76" t="s">
        <v>470</v>
      </c>
      <c r="I10" s="85" t="s">
        <v>465</v>
      </c>
      <c r="J10" s="84">
        <v>12</v>
      </c>
      <c r="K10" s="83" t="s">
        <v>466</v>
      </c>
      <c r="L10" s="82">
        <v>9.5</v>
      </c>
      <c r="M10" s="77">
        <f t="shared" si="0"/>
        <v>2.5</v>
      </c>
      <c r="N10" s="399">
        <v>0</v>
      </c>
      <c r="O10" s="72">
        <f>4/6</f>
        <v>0.66666666666666663</v>
      </c>
      <c r="P10" s="72"/>
      <c r="Q10" s="72"/>
      <c r="R10" s="72"/>
      <c r="S10" s="72"/>
      <c r="T10" s="72"/>
      <c r="U10" s="400"/>
      <c r="V10" s="81">
        <f t="shared" si="4"/>
        <v>0</v>
      </c>
      <c r="W10" s="81">
        <f t="shared" si="4"/>
        <v>8.0000000000000002E-3</v>
      </c>
      <c r="X10" s="75"/>
      <c r="Y10" s="78"/>
      <c r="Z10" s="75"/>
      <c r="AA10" s="78"/>
      <c r="AB10" s="75"/>
      <c r="AC10" s="77"/>
      <c r="AD10" s="81">
        <v>0</v>
      </c>
      <c r="AE10" s="81">
        <f t="shared" si="5"/>
        <v>1.6666666666666666E-3</v>
      </c>
      <c r="AF10" s="75"/>
      <c r="AG10" s="78"/>
      <c r="AH10" s="75"/>
      <c r="AI10" s="78"/>
      <c r="AJ10" s="75"/>
      <c r="AK10" s="77"/>
      <c r="AL10" s="78">
        <f>SUM(N10*6.093)</f>
        <v>0</v>
      </c>
      <c r="AM10" s="78">
        <f>SUM(O10*-4.633)</f>
        <v>-3.0886666666666667</v>
      </c>
      <c r="AN10" s="75"/>
      <c r="AO10" s="78"/>
      <c r="AP10" s="75"/>
      <c r="AQ10" s="78"/>
      <c r="AR10" s="75"/>
      <c r="AS10" s="77"/>
      <c r="AT10" s="81">
        <f t="shared" si="1"/>
        <v>1.6666666666666666E-3</v>
      </c>
      <c r="AU10" s="78" t="s">
        <v>467</v>
      </c>
      <c r="AV10" s="75">
        <f t="shared" si="2"/>
        <v>-1.6666666666666666E-3</v>
      </c>
      <c r="AW10" s="78" t="s">
        <v>467</v>
      </c>
      <c r="AX10" s="75">
        <f t="shared" si="3"/>
        <v>-3.0886666666666667</v>
      </c>
      <c r="AY10" s="81" t="s">
        <v>467</v>
      </c>
      <c r="AZ10" s="81">
        <f t="shared" si="7"/>
        <v>1.4955324000000001E-4</v>
      </c>
      <c r="BA10" s="81" t="s">
        <v>467</v>
      </c>
    </row>
    <row r="11" spans="1:68" ht="38.25">
      <c r="B11" s="397" t="s">
        <v>67</v>
      </c>
      <c r="C11" s="398" t="s">
        <v>469</v>
      </c>
      <c r="D11" s="82" t="s">
        <v>461</v>
      </c>
      <c r="E11" s="82" t="s">
        <v>468</v>
      </c>
      <c r="F11" s="75" t="s">
        <v>476</v>
      </c>
      <c r="G11" s="83" t="s">
        <v>463</v>
      </c>
      <c r="H11" s="76" t="s">
        <v>470</v>
      </c>
      <c r="I11" s="85" t="s">
        <v>465</v>
      </c>
      <c r="J11" s="84">
        <v>12</v>
      </c>
      <c r="K11" s="83" t="s">
        <v>466</v>
      </c>
      <c r="L11" s="82">
        <v>9.5</v>
      </c>
      <c r="M11" s="77">
        <f t="shared" si="0"/>
        <v>2.5</v>
      </c>
      <c r="N11" s="399">
        <v>0</v>
      </c>
      <c r="O11" s="72">
        <f>14/6</f>
        <v>2.3333333333333335</v>
      </c>
      <c r="P11" s="72"/>
      <c r="Q11" s="72"/>
      <c r="R11" s="72"/>
      <c r="S11" s="72"/>
      <c r="T11" s="72"/>
      <c r="U11" s="400"/>
      <c r="V11" s="81">
        <f t="shared" si="4"/>
        <v>0</v>
      </c>
      <c r="W11" s="81">
        <f t="shared" si="4"/>
        <v>2.8000000000000001E-2</v>
      </c>
      <c r="X11" s="75"/>
      <c r="Y11" s="78"/>
      <c r="Z11" s="75"/>
      <c r="AA11" s="78"/>
      <c r="AB11" s="75"/>
      <c r="AC11" s="77"/>
      <c r="AD11" s="81">
        <v>0</v>
      </c>
      <c r="AE11" s="81">
        <f t="shared" si="5"/>
        <v>5.8333333333333336E-3</v>
      </c>
      <c r="AF11" s="75"/>
      <c r="AG11" s="78"/>
      <c r="AH11" s="75"/>
      <c r="AI11" s="78"/>
      <c r="AJ11" s="75"/>
      <c r="AK11" s="77"/>
      <c r="AL11" s="78">
        <f t="shared" si="6"/>
        <v>0</v>
      </c>
      <c r="AM11" s="78">
        <f>SUM(O11*-4.633)</f>
        <v>-10.810333333333334</v>
      </c>
      <c r="AN11" s="75"/>
      <c r="AO11" s="78"/>
      <c r="AP11" s="75"/>
      <c r="AQ11" s="78"/>
      <c r="AR11" s="75"/>
      <c r="AS11" s="77"/>
      <c r="AT11" s="81">
        <f t="shared" si="1"/>
        <v>5.8333333333333336E-3</v>
      </c>
      <c r="AU11" s="78" t="s">
        <v>467</v>
      </c>
      <c r="AV11" s="75">
        <f t="shared" si="2"/>
        <v>-5.8333333333333336E-3</v>
      </c>
      <c r="AW11" s="78" t="s">
        <v>467</v>
      </c>
      <c r="AX11" s="75">
        <f t="shared" si="3"/>
        <v>-10.810333333333334</v>
      </c>
      <c r="AY11" s="81" t="s">
        <v>467</v>
      </c>
      <c r="AZ11" s="81">
        <f t="shared" si="7"/>
        <v>5.2343634000000011E-4</v>
      </c>
      <c r="BA11" s="81" t="s">
        <v>467</v>
      </c>
    </row>
    <row r="12" spans="1:68" ht="51">
      <c r="B12" s="397" t="s">
        <v>67</v>
      </c>
      <c r="C12" s="398" t="s">
        <v>469</v>
      </c>
      <c r="D12" s="82" t="s">
        <v>461</v>
      </c>
      <c r="E12" s="82" t="s">
        <v>410</v>
      </c>
      <c r="F12" s="75" t="s">
        <v>478</v>
      </c>
      <c r="G12" s="83" t="s">
        <v>463</v>
      </c>
      <c r="H12" s="76" t="s">
        <v>470</v>
      </c>
      <c r="I12" s="85" t="s">
        <v>465</v>
      </c>
      <c r="J12" s="84">
        <v>12</v>
      </c>
      <c r="K12" s="83" t="s">
        <v>466</v>
      </c>
      <c r="L12" s="82">
        <v>9.5</v>
      </c>
      <c r="M12" s="77">
        <f t="shared" si="0"/>
        <v>2.5</v>
      </c>
      <c r="N12" s="399">
        <v>0</v>
      </c>
      <c r="O12" s="72">
        <f>163/6</f>
        <v>27.166666666666668</v>
      </c>
      <c r="P12" s="72"/>
      <c r="Q12" s="72"/>
      <c r="R12" s="72"/>
      <c r="S12" s="72"/>
      <c r="T12" s="72"/>
      <c r="U12" s="400"/>
      <c r="V12" s="81">
        <f t="shared" si="4"/>
        <v>0</v>
      </c>
      <c r="W12" s="81">
        <f t="shared" si="4"/>
        <v>0.32600000000000001</v>
      </c>
      <c r="X12" s="75"/>
      <c r="Y12" s="78"/>
      <c r="Z12" s="75"/>
      <c r="AA12" s="78"/>
      <c r="AB12" s="75"/>
      <c r="AC12" s="77"/>
      <c r="AD12" s="81">
        <v>0</v>
      </c>
      <c r="AE12" s="81">
        <f t="shared" si="5"/>
        <v>6.7916666666666667E-2</v>
      </c>
      <c r="AF12" s="75"/>
      <c r="AG12" s="78"/>
      <c r="AH12" s="75"/>
      <c r="AI12" s="78"/>
      <c r="AJ12" s="75"/>
      <c r="AK12" s="77"/>
      <c r="AL12" s="78">
        <f t="shared" si="6"/>
        <v>0</v>
      </c>
      <c r="AM12" s="78">
        <f>SUM(O12*-4.633)</f>
        <v>-125.86316666666667</v>
      </c>
      <c r="AN12" s="75"/>
      <c r="AO12" s="78"/>
      <c r="AP12" s="75"/>
      <c r="AQ12" s="78"/>
      <c r="AR12" s="75"/>
      <c r="AS12" s="77"/>
      <c r="AT12" s="81">
        <f t="shared" si="1"/>
        <v>6.7916666666666667E-2</v>
      </c>
      <c r="AU12" s="78" t="s">
        <v>467</v>
      </c>
      <c r="AV12" s="75">
        <f t="shared" si="2"/>
        <v>-6.7916666666666667E-2</v>
      </c>
      <c r="AW12" s="78" t="s">
        <v>467</v>
      </c>
      <c r="AX12" s="75">
        <f t="shared" si="3"/>
        <v>-125.86316666666667</v>
      </c>
      <c r="AY12" s="81" t="s">
        <v>467</v>
      </c>
      <c r="AZ12" s="81">
        <f t="shared" si="7"/>
        <v>6.0942945299999997E-3</v>
      </c>
      <c r="BA12" s="81" t="s">
        <v>467</v>
      </c>
    </row>
    <row r="13" spans="1:68" ht="51">
      <c r="B13" s="401" t="s">
        <v>66</v>
      </c>
      <c r="C13" s="402" t="s">
        <v>471</v>
      </c>
      <c r="D13" s="82" t="s">
        <v>461</v>
      </c>
      <c r="E13" s="82" t="s">
        <v>462</v>
      </c>
      <c r="F13" s="75" t="s">
        <v>472</v>
      </c>
      <c r="G13" s="403" t="s">
        <v>463</v>
      </c>
      <c r="H13" s="76" t="s">
        <v>473</v>
      </c>
      <c r="I13" s="404" t="s">
        <v>474</v>
      </c>
      <c r="J13" s="77">
        <v>360.73092186502311</v>
      </c>
      <c r="K13" s="75" t="s">
        <v>475</v>
      </c>
      <c r="L13" s="82">
        <f t="shared" ref="L13:L21" si="8">J13*0.67</f>
        <v>241.68971764956549</v>
      </c>
      <c r="M13" s="77">
        <f t="shared" ref="M13:M22" si="9">SUM(J13-L13)</f>
        <v>119.04120421545761</v>
      </c>
      <c r="N13" s="399">
        <v>7</v>
      </c>
      <c r="O13" s="72">
        <v>8</v>
      </c>
      <c r="P13" s="72"/>
      <c r="Q13" s="72"/>
      <c r="R13" s="72"/>
      <c r="S13" s="72"/>
      <c r="T13" s="72"/>
      <c r="U13" s="72"/>
      <c r="V13" s="81">
        <f t="shared" si="4"/>
        <v>2.525116453055162</v>
      </c>
      <c r="W13" s="81">
        <f>SUM($J13*O13/1000)</f>
        <v>2.8858473749201847</v>
      </c>
      <c r="X13" s="75"/>
      <c r="Y13" s="78"/>
      <c r="Z13" s="75"/>
      <c r="AA13" s="78"/>
      <c r="AB13" s="75"/>
      <c r="AC13" s="77"/>
      <c r="AD13" s="81">
        <f>SUM($M13*N13/1000)</f>
        <v>0.83328842950820325</v>
      </c>
      <c r="AE13" s="81">
        <f>SUM($M13*O13/1000)</f>
        <v>0.95232963372366086</v>
      </c>
      <c r="AF13" s="75"/>
      <c r="AG13" s="78"/>
      <c r="AH13" s="75"/>
      <c r="AI13" s="78"/>
      <c r="AJ13" s="75"/>
      <c r="AK13" s="77"/>
      <c r="AL13" s="81">
        <f>0-(SUM(N$13*175))</f>
        <v>-1225</v>
      </c>
      <c r="AM13" s="81">
        <f>0-(SUM(O13*175))</f>
        <v>-1400</v>
      </c>
      <c r="AN13" s="75"/>
      <c r="AO13" s="78"/>
      <c r="AP13" s="75"/>
      <c r="AQ13" s="78"/>
      <c r="AR13" s="75"/>
      <c r="AS13" s="77"/>
      <c r="AT13" s="81">
        <f>SUM(AD13:AK13)</f>
        <v>1.7856180632318641</v>
      </c>
      <c r="AU13" s="78" t="s">
        <v>467</v>
      </c>
      <c r="AV13" s="75">
        <f>(SUM(N13:U13))*-$M13/1000</f>
        <v>-1.7856180632318641</v>
      </c>
      <c r="AW13" s="78" t="s">
        <v>467</v>
      </c>
      <c r="AX13" s="75">
        <f>SUM(AL13:AS13)</f>
        <v>-2625</v>
      </c>
      <c r="AY13" s="81" t="s">
        <v>467</v>
      </c>
      <c r="AZ13" s="81">
        <f>SUM(AX13*-48.42)/1000000</f>
        <v>0.12710250000000001</v>
      </c>
      <c r="BA13" s="81" t="s">
        <v>467</v>
      </c>
    </row>
    <row r="14" spans="1:68" ht="51">
      <c r="B14" s="401" t="s">
        <v>66</v>
      </c>
      <c r="C14" s="402" t="s">
        <v>471</v>
      </c>
      <c r="D14" s="82" t="s">
        <v>461</v>
      </c>
      <c r="E14" s="82" t="s">
        <v>468</v>
      </c>
      <c r="F14" s="75" t="s">
        <v>476</v>
      </c>
      <c r="G14" s="403" t="s">
        <v>463</v>
      </c>
      <c r="H14" s="76" t="s">
        <v>473</v>
      </c>
      <c r="I14" s="404" t="s">
        <v>477</v>
      </c>
      <c r="J14" s="77">
        <v>360.73092186502311</v>
      </c>
      <c r="K14" s="75" t="s">
        <v>475</v>
      </c>
      <c r="L14" s="82">
        <f t="shared" si="8"/>
        <v>241.68971764956549</v>
      </c>
      <c r="M14" s="77">
        <f t="shared" si="9"/>
        <v>119.04120421545761</v>
      </c>
      <c r="N14" s="399">
        <v>1</v>
      </c>
      <c r="O14" s="72">
        <v>0</v>
      </c>
      <c r="P14" s="72"/>
      <c r="Q14" s="72"/>
      <c r="R14" s="72"/>
      <c r="S14" s="72"/>
      <c r="T14" s="72"/>
      <c r="U14" s="72"/>
      <c r="V14" s="81">
        <f t="shared" ref="V14:V22" si="10">SUM(J14*N14/1000)</f>
        <v>0.36073092186502309</v>
      </c>
      <c r="W14" s="81">
        <f>SUM($J14*O14/1000)</f>
        <v>0</v>
      </c>
      <c r="X14" s="75"/>
      <c r="Y14" s="78"/>
      <c r="Z14" s="75"/>
      <c r="AA14" s="78"/>
      <c r="AB14" s="75"/>
      <c r="AC14" s="77"/>
      <c r="AD14" s="81">
        <f t="shared" ref="AD14:AD21" si="11">SUM(M14*N14/1000)</f>
        <v>0.11904120421545761</v>
      </c>
      <c r="AE14" s="81">
        <f t="shared" ref="AE14:AE22" si="12">SUM($M14*O14/1000)</f>
        <v>0</v>
      </c>
      <c r="AF14" s="75"/>
      <c r="AG14" s="78"/>
      <c r="AH14" s="75"/>
      <c r="AI14" s="78"/>
      <c r="AJ14" s="75"/>
      <c r="AK14" s="77"/>
      <c r="AL14" s="81">
        <f>0-(SUM(N14*175))</f>
        <v>-175</v>
      </c>
      <c r="AM14" s="81">
        <f t="shared" ref="AM14:AM15" si="13">0-(SUM(O14*175))</f>
        <v>0</v>
      </c>
      <c r="AN14" s="75"/>
      <c r="AO14" s="78"/>
      <c r="AP14" s="75"/>
      <c r="AQ14" s="78"/>
      <c r="AR14" s="75"/>
      <c r="AS14" s="77"/>
      <c r="AT14" s="81">
        <f t="shared" ref="AT14:AT21" si="14">SUM(AD14:AK14)</f>
        <v>0.11904120421545761</v>
      </c>
      <c r="AU14" s="78" t="s">
        <v>467</v>
      </c>
      <c r="AV14" s="75">
        <f t="shared" ref="AV14:AV21" si="15">(SUM(N14:U14))*-$M14/1000</f>
        <v>-0.11904120421545761</v>
      </c>
      <c r="AW14" s="78" t="s">
        <v>467</v>
      </c>
      <c r="AX14" s="75">
        <f t="shared" si="3"/>
        <v>-175</v>
      </c>
      <c r="AY14" s="81" t="s">
        <v>467</v>
      </c>
      <c r="AZ14" s="81">
        <f t="shared" ref="AZ14:AZ29" si="16">SUM(AX14*-48.42)/1000000</f>
        <v>8.4735000000000001E-3</v>
      </c>
      <c r="BA14" s="81" t="s">
        <v>467</v>
      </c>
    </row>
    <row r="15" spans="1:68" ht="51">
      <c r="B15" s="401" t="s">
        <v>66</v>
      </c>
      <c r="C15" s="402" t="s">
        <v>471</v>
      </c>
      <c r="D15" s="82" t="s">
        <v>461</v>
      </c>
      <c r="E15" s="82" t="s">
        <v>410</v>
      </c>
      <c r="F15" s="75" t="s">
        <v>478</v>
      </c>
      <c r="G15" s="403" t="s">
        <v>463</v>
      </c>
      <c r="H15" s="76" t="s">
        <v>473</v>
      </c>
      <c r="I15" s="404" t="s">
        <v>477</v>
      </c>
      <c r="J15" s="77">
        <v>360.73092186502311</v>
      </c>
      <c r="K15" s="75" t="s">
        <v>475</v>
      </c>
      <c r="L15" s="82">
        <f t="shared" si="8"/>
        <v>241.68971764956549</v>
      </c>
      <c r="M15" s="77">
        <f t="shared" si="9"/>
        <v>119.04120421545761</v>
      </c>
      <c r="N15" s="399">
        <v>3</v>
      </c>
      <c r="O15" s="72">
        <v>3</v>
      </c>
      <c r="P15" s="72"/>
      <c r="Q15" s="72"/>
      <c r="R15" s="72"/>
      <c r="S15" s="72"/>
      <c r="T15" s="72"/>
      <c r="U15" s="72"/>
      <c r="V15" s="81">
        <f t="shared" si="10"/>
        <v>1.0821927655950694</v>
      </c>
      <c r="W15" s="81">
        <f t="shared" ref="W15:W22" si="17">SUM($J15*O15/1000)</f>
        <v>1.0821927655950694</v>
      </c>
      <c r="X15" s="75"/>
      <c r="Y15" s="78"/>
      <c r="Z15" s="75"/>
      <c r="AA15" s="78"/>
      <c r="AB15" s="75"/>
      <c r="AC15" s="77"/>
      <c r="AD15" s="81">
        <f t="shared" si="11"/>
        <v>0.35712361264637288</v>
      </c>
      <c r="AE15" s="81">
        <f t="shared" si="12"/>
        <v>0.35712361264637288</v>
      </c>
      <c r="AF15" s="75"/>
      <c r="AG15" s="78"/>
      <c r="AH15" s="75"/>
      <c r="AI15" s="78"/>
      <c r="AJ15" s="75"/>
      <c r="AK15" s="77"/>
      <c r="AL15" s="81">
        <f>0-(SUM(N15*175))</f>
        <v>-525</v>
      </c>
      <c r="AM15" s="81">
        <f t="shared" si="13"/>
        <v>-525</v>
      </c>
      <c r="AN15" s="75"/>
      <c r="AO15" s="78"/>
      <c r="AP15" s="75"/>
      <c r="AQ15" s="78"/>
      <c r="AR15" s="75"/>
      <c r="AS15" s="77"/>
      <c r="AT15" s="81">
        <f t="shared" si="14"/>
        <v>0.71424722529274576</v>
      </c>
      <c r="AU15" s="78" t="s">
        <v>467</v>
      </c>
      <c r="AV15" s="75">
        <f t="shared" si="15"/>
        <v>-0.71424722529274576</v>
      </c>
      <c r="AW15" s="78" t="s">
        <v>467</v>
      </c>
      <c r="AX15" s="75">
        <f t="shared" si="3"/>
        <v>-1050</v>
      </c>
      <c r="AY15" s="81" t="s">
        <v>467</v>
      </c>
      <c r="AZ15" s="81">
        <f t="shared" si="16"/>
        <v>5.0840999999999997E-2</v>
      </c>
      <c r="BA15" s="81" t="s">
        <v>467</v>
      </c>
    </row>
    <row r="16" spans="1:68" ht="51">
      <c r="B16" s="401" t="s">
        <v>66</v>
      </c>
      <c r="C16" s="402" t="s">
        <v>479</v>
      </c>
      <c r="D16" s="82" t="s">
        <v>461</v>
      </c>
      <c r="E16" s="82" t="s">
        <v>462</v>
      </c>
      <c r="F16" s="75" t="s">
        <v>472</v>
      </c>
      <c r="G16" s="403" t="s">
        <v>463</v>
      </c>
      <c r="H16" s="76" t="s">
        <v>473</v>
      </c>
      <c r="I16" s="404" t="s">
        <v>480</v>
      </c>
      <c r="J16" s="77">
        <v>646</v>
      </c>
      <c r="K16" s="75" t="s">
        <v>475</v>
      </c>
      <c r="L16" s="82">
        <f t="shared" si="8"/>
        <v>432.82000000000005</v>
      </c>
      <c r="M16" s="77">
        <f t="shared" si="9"/>
        <v>213.17999999999995</v>
      </c>
      <c r="N16" s="399">
        <v>1</v>
      </c>
      <c r="O16" s="72">
        <v>0</v>
      </c>
      <c r="P16" s="72"/>
      <c r="Q16" s="72"/>
      <c r="R16" s="72"/>
      <c r="S16" s="72"/>
      <c r="T16" s="72"/>
      <c r="U16" s="72"/>
      <c r="V16" s="81">
        <f t="shared" si="10"/>
        <v>0.64600000000000002</v>
      </c>
      <c r="W16" s="81">
        <f t="shared" si="17"/>
        <v>0</v>
      </c>
      <c r="X16" s="75"/>
      <c r="Y16" s="78"/>
      <c r="Z16" s="75"/>
      <c r="AA16" s="78"/>
      <c r="AB16" s="75"/>
      <c r="AC16" s="77"/>
      <c r="AD16" s="81">
        <f t="shared" si="11"/>
        <v>0.21317999999999995</v>
      </c>
      <c r="AE16" s="81">
        <f t="shared" si="12"/>
        <v>0</v>
      </c>
      <c r="AF16" s="75"/>
      <c r="AG16" s="78"/>
      <c r="AH16" s="75"/>
      <c r="AI16" s="78"/>
      <c r="AJ16" s="75"/>
      <c r="AK16" s="77"/>
      <c r="AL16" s="81">
        <f t="shared" ref="AL16:AL21" si="18">0-(SUM(N16*263))</f>
        <v>-263</v>
      </c>
      <c r="AM16" s="81">
        <f t="shared" ref="AM16:AM21" si="19">0-(SUM(O16*263))</f>
        <v>0</v>
      </c>
      <c r="AN16" s="75"/>
      <c r="AO16" s="78"/>
      <c r="AP16" s="75"/>
      <c r="AQ16" s="78"/>
      <c r="AR16" s="75"/>
      <c r="AS16" s="77"/>
      <c r="AT16" s="81">
        <f t="shared" si="14"/>
        <v>0.21317999999999995</v>
      </c>
      <c r="AU16" s="78" t="s">
        <v>467</v>
      </c>
      <c r="AV16" s="75">
        <f t="shared" si="15"/>
        <v>-0.21317999999999995</v>
      </c>
      <c r="AW16" s="78" t="s">
        <v>467</v>
      </c>
      <c r="AX16" s="75">
        <f t="shared" si="3"/>
        <v>-263</v>
      </c>
      <c r="AY16" s="81" t="s">
        <v>467</v>
      </c>
      <c r="AZ16" s="81">
        <f t="shared" si="16"/>
        <v>1.2734460000000001E-2</v>
      </c>
      <c r="BA16" s="81" t="s">
        <v>467</v>
      </c>
    </row>
    <row r="17" spans="1:68" ht="51">
      <c r="B17" s="401" t="s">
        <v>66</v>
      </c>
      <c r="C17" s="402" t="s">
        <v>479</v>
      </c>
      <c r="D17" s="82" t="s">
        <v>461</v>
      </c>
      <c r="E17" s="82" t="s">
        <v>468</v>
      </c>
      <c r="F17" s="75" t="s">
        <v>476</v>
      </c>
      <c r="G17" s="403" t="s">
        <v>463</v>
      </c>
      <c r="H17" s="76" t="s">
        <v>473</v>
      </c>
      <c r="I17" s="404" t="s">
        <v>480</v>
      </c>
      <c r="J17" s="77">
        <v>646</v>
      </c>
      <c r="K17" s="75" t="s">
        <v>475</v>
      </c>
      <c r="L17" s="82">
        <f t="shared" si="8"/>
        <v>432.82000000000005</v>
      </c>
      <c r="M17" s="77">
        <f t="shared" si="9"/>
        <v>213.17999999999995</v>
      </c>
      <c r="N17" s="399">
        <v>0</v>
      </c>
      <c r="O17" s="72">
        <v>0</v>
      </c>
      <c r="P17" s="72"/>
      <c r="Q17" s="72"/>
      <c r="R17" s="72"/>
      <c r="S17" s="72"/>
      <c r="T17" s="72"/>
      <c r="U17" s="72"/>
      <c r="V17" s="81">
        <f t="shared" si="10"/>
        <v>0</v>
      </c>
      <c r="W17" s="81">
        <f t="shared" si="17"/>
        <v>0</v>
      </c>
      <c r="X17" s="75"/>
      <c r="Y17" s="78"/>
      <c r="Z17" s="75"/>
      <c r="AA17" s="78"/>
      <c r="AB17" s="75"/>
      <c r="AC17" s="77"/>
      <c r="AD17" s="81">
        <f t="shared" si="11"/>
        <v>0</v>
      </c>
      <c r="AE17" s="81">
        <f t="shared" si="12"/>
        <v>0</v>
      </c>
      <c r="AF17" s="75"/>
      <c r="AG17" s="78"/>
      <c r="AH17" s="75"/>
      <c r="AI17" s="78"/>
      <c r="AJ17" s="75"/>
      <c r="AK17" s="77"/>
      <c r="AL17" s="81">
        <f t="shared" si="18"/>
        <v>0</v>
      </c>
      <c r="AM17" s="81">
        <f t="shared" si="19"/>
        <v>0</v>
      </c>
      <c r="AN17" s="75"/>
      <c r="AO17" s="78"/>
      <c r="AP17" s="75"/>
      <c r="AQ17" s="78"/>
      <c r="AR17" s="75"/>
      <c r="AS17" s="77"/>
      <c r="AT17" s="81">
        <f t="shared" si="14"/>
        <v>0</v>
      </c>
      <c r="AU17" s="78" t="s">
        <v>467</v>
      </c>
      <c r="AV17" s="75">
        <f t="shared" si="15"/>
        <v>0</v>
      </c>
      <c r="AW17" s="78" t="s">
        <v>467</v>
      </c>
      <c r="AX17" s="75">
        <f t="shared" si="3"/>
        <v>0</v>
      </c>
      <c r="AY17" s="81" t="s">
        <v>467</v>
      </c>
      <c r="AZ17" s="81">
        <f t="shared" si="16"/>
        <v>0</v>
      </c>
      <c r="BA17" s="81" t="s">
        <v>467</v>
      </c>
    </row>
    <row r="18" spans="1:68" ht="51">
      <c r="B18" s="401" t="s">
        <v>66</v>
      </c>
      <c r="C18" s="402" t="s">
        <v>479</v>
      </c>
      <c r="D18" s="82" t="s">
        <v>461</v>
      </c>
      <c r="E18" s="82" t="s">
        <v>410</v>
      </c>
      <c r="F18" s="75" t="s">
        <v>478</v>
      </c>
      <c r="G18" s="403" t="s">
        <v>463</v>
      </c>
      <c r="H18" s="76" t="s">
        <v>473</v>
      </c>
      <c r="I18" s="404" t="s">
        <v>480</v>
      </c>
      <c r="J18" s="77">
        <v>646</v>
      </c>
      <c r="K18" s="75" t="s">
        <v>475</v>
      </c>
      <c r="L18" s="82">
        <f t="shared" si="8"/>
        <v>432.82000000000005</v>
      </c>
      <c r="M18" s="77">
        <f t="shared" si="9"/>
        <v>213.17999999999995</v>
      </c>
      <c r="N18" s="399">
        <v>0</v>
      </c>
      <c r="O18" s="72">
        <v>0</v>
      </c>
      <c r="P18" s="72"/>
      <c r="Q18" s="72"/>
      <c r="R18" s="72"/>
      <c r="S18" s="72"/>
      <c r="T18" s="72"/>
      <c r="U18" s="72"/>
      <c r="V18" s="81">
        <f t="shared" si="10"/>
        <v>0</v>
      </c>
      <c r="W18" s="81">
        <f t="shared" si="17"/>
        <v>0</v>
      </c>
      <c r="X18" s="75"/>
      <c r="Y18" s="78"/>
      <c r="Z18" s="75"/>
      <c r="AA18" s="78"/>
      <c r="AB18" s="75"/>
      <c r="AC18" s="77"/>
      <c r="AD18" s="81">
        <f t="shared" si="11"/>
        <v>0</v>
      </c>
      <c r="AE18" s="81">
        <f t="shared" si="12"/>
        <v>0</v>
      </c>
      <c r="AF18" s="75"/>
      <c r="AG18" s="78"/>
      <c r="AH18" s="75"/>
      <c r="AI18" s="78"/>
      <c r="AJ18" s="75"/>
      <c r="AK18" s="77"/>
      <c r="AL18" s="81">
        <f t="shared" si="18"/>
        <v>0</v>
      </c>
      <c r="AM18" s="81">
        <f t="shared" si="19"/>
        <v>0</v>
      </c>
      <c r="AN18" s="75"/>
      <c r="AO18" s="78"/>
      <c r="AP18" s="75"/>
      <c r="AQ18" s="78"/>
      <c r="AR18" s="75"/>
      <c r="AS18" s="77"/>
      <c r="AT18" s="81">
        <f t="shared" si="14"/>
        <v>0</v>
      </c>
      <c r="AU18" s="78" t="s">
        <v>467</v>
      </c>
      <c r="AV18" s="75">
        <f t="shared" si="15"/>
        <v>0</v>
      </c>
      <c r="AW18" s="78" t="s">
        <v>467</v>
      </c>
      <c r="AX18" s="75">
        <f t="shared" si="3"/>
        <v>0</v>
      </c>
      <c r="AY18" s="81" t="s">
        <v>467</v>
      </c>
      <c r="AZ18" s="81">
        <f t="shared" si="16"/>
        <v>0</v>
      </c>
      <c r="BA18" s="81" t="s">
        <v>467</v>
      </c>
    </row>
    <row r="19" spans="1:68" ht="51">
      <c r="B19" s="401" t="s">
        <v>66</v>
      </c>
      <c r="C19" s="402" t="s">
        <v>481</v>
      </c>
      <c r="D19" s="82" t="s">
        <v>461</v>
      </c>
      <c r="E19" s="82" t="s">
        <v>462</v>
      </c>
      <c r="F19" s="75" t="s">
        <v>472</v>
      </c>
      <c r="G19" s="403" t="s">
        <v>463</v>
      </c>
      <c r="H19" s="76" t="s">
        <v>473</v>
      </c>
      <c r="I19" s="404" t="s">
        <v>482</v>
      </c>
      <c r="J19" s="77">
        <v>1126.5635806253465</v>
      </c>
      <c r="K19" s="75" t="s">
        <v>475</v>
      </c>
      <c r="L19" s="82">
        <f t="shared" si="8"/>
        <v>754.79759901898217</v>
      </c>
      <c r="M19" s="77">
        <f t="shared" si="9"/>
        <v>371.76598160636433</v>
      </c>
      <c r="N19" s="399">
        <v>2</v>
      </c>
      <c r="O19" s="72">
        <v>2</v>
      </c>
      <c r="P19" s="72"/>
      <c r="Q19" s="72"/>
      <c r="R19" s="72"/>
      <c r="S19" s="72"/>
      <c r="T19" s="72"/>
      <c r="U19" s="72"/>
      <c r="V19" s="81">
        <f t="shared" si="10"/>
        <v>2.2531271612506929</v>
      </c>
      <c r="W19" s="81">
        <f t="shared" si="17"/>
        <v>2.2531271612506929</v>
      </c>
      <c r="X19" s="75"/>
      <c r="Y19" s="78"/>
      <c r="Z19" s="75"/>
      <c r="AA19" s="78"/>
      <c r="AB19" s="75"/>
      <c r="AC19" s="77"/>
      <c r="AD19" s="81">
        <f t="shared" si="11"/>
        <v>0.74353196321272863</v>
      </c>
      <c r="AE19" s="81">
        <f t="shared" si="12"/>
        <v>0.74353196321272863</v>
      </c>
      <c r="AF19" s="75"/>
      <c r="AG19" s="78"/>
      <c r="AH19" s="75"/>
      <c r="AI19" s="78"/>
      <c r="AJ19" s="75"/>
      <c r="AK19" s="77"/>
      <c r="AL19" s="81">
        <f t="shared" si="18"/>
        <v>-526</v>
      </c>
      <c r="AM19" s="81">
        <f t="shared" si="19"/>
        <v>-526</v>
      </c>
      <c r="AN19" s="75"/>
      <c r="AO19" s="78"/>
      <c r="AP19" s="75"/>
      <c r="AQ19" s="78"/>
      <c r="AR19" s="75"/>
      <c r="AS19" s="77"/>
      <c r="AT19" s="81">
        <f t="shared" si="14"/>
        <v>1.4870639264254573</v>
      </c>
      <c r="AU19" s="78" t="s">
        <v>467</v>
      </c>
      <c r="AV19" s="75">
        <f t="shared" si="15"/>
        <v>-1.4870639264254573</v>
      </c>
      <c r="AW19" s="78" t="s">
        <v>467</v>
      </c>
      <c r="AX19" s="75">
        <f t="shared" si="3"/>
        <v>-1052</v>
      </c>
      <c r="AY19" s="81" t="s">
        <v>467</v>
      </c>
      <c r="AZ19" s="81">
        <f t="shared" si="16"/>
        <v>5.0937840000000005E-2</v>
      </c>
      <c r="BA19" s="81" t="s">
        <v>467</v>
      </c>
    </row>
    <row r="20" spans="1:68" ht="51">
      <c r="B20" s="401" t="s">
        <v>66</v>
      </c>
      <c r="C20" s="402" t="s">
        <v>481</v>
      </c>
      <c r="D20" s="82" t="s">
        <v>461</v>
      </c>
      <c r="E20" s="82" t="s">
        <v>468</v>
      </c>
      <c r="F20" s="75" t="s">
        <v>476</v>
      </c>
      <c r="G20" s="403" t="s">
        <v>463</v>
      </c>
      <c r="H20" s="76" t="s">
        <v>473</v>
      </c>
      <c r="I20" s="404" t="s">
        <v>482</v>
      </c>
      <c r="J20" s="77">
        <v>1126.5635806253465</v>
      </c>
      <c r="K20" s="75" t="s">
        <v>475</v>
      </c>
      <c r="L20" s="82">
        <f t="shared" si="8"/>
        <v>754.79759901898217</v>
      </c>
      <c r="M20" s="77">
        <f t="shared" si="9"/>
        <v>371.76598160636433</v>
      </c>
      <c r="N20" s="399">
        <v>1</v>
      </c>
      <c r="O20" s="72">
        <v>0</v>
      </c>
      <c r="P20" s="72"/>
      <c r="Q20" s="72"/>
      <c r="R20" s="72"/>
      <c r="S20" s="72"/>
      <c r="T20" s="72"/>
      <c r="U20" s="72"/>
      <c r="V20" s="81">
        <f t="shared" si="10"/>
        <v>1.1265635806253465</v>
      </c>
      <c r="W20" s="81">
        <f t="shared" si="17"/>
        <v>0</v>
      </c>
      <c r="X20" s="75"/>
      <c r="Y20" s="78"/>
      <c r="Z20" s="75"/>
      <c r="AA20" s="78"/>
      <c r="AB20" s="75"/>
      <c r="AC20" s="77"/>
      <c r="AD20" s="81">
        <f t="shared" si="11"/>
        <v>0.37176598160636432</v>
      </c>
      <c r="AE20" s="81">
        <f t="shared" si="12"/>
        <v>0</v>
      </c>
      <c r="AF20" s="75"/>
      <c r="AG20" s="78"/>
      <c r="AH20" s="75"/>
      <c r="AI20" s="78"/>
      <c r="AJ20" s="75"/>
      <c r="AK20" s="77"/>
      <c r="AL20" s="81">
        <f t="shared" si="18"/>
        <v>-263</v>
      </c>
      <c r="AM20" s="81">
        <f t="shared" si="19"/>
        <v>0</v>
      </c>
      <c r="AN20" s="75"/>
      <c r="AO20" s="78"/>
      <c r="AP20" s="75"/>
      <c r="AQ20" s="78"/>
      <c r="AR20" s="75"/>
      <c r="AS20" s="77"/>
      <c r="AT20" s="81">
        <f t="shared" si="14"/>
        <v>0.37176598160636432</v>
      </c>
      <c r="AU20" s="78" t="s">
        <v>467</v>
      </c>
      <c r="AV20" s="75">
        <f t="shared" si="15"/>
        <v>-0.37176598160636432</v>
      </c>
      <c r="AW20" s="78" t="s">
        <v>467</v>
      </c>
      <c r="AX20" s="75">
        <f t="shared" si="3"/>
        <v>-263</v>
      </c>
      <c r="AY20" s="81" t="s">
        <v>467</v>
      </c>
      <c r="AZ20" s="81">
        <f t="shared" si="16"/>
        <v>1.2734460000000001E-2</v>
      </c>
      <c r="BA20" s="81" t="s">
        <v>467</v>
      </c>
    </row>
    <row r="21" spans="1:68" ht="51">
      <c r="B21" s="401" t="s">
        <v>66</v>
      </c>
      <c r="C21" s="402" t="s">
        <v>481</v>
      </c>
      <c r="D21" s="82" t="s">
        <v>461</v>
      </c>
      <c r="E21" s="82" t="s">
        <v>410</v>
      </c>
      <c r="F21" s="75" t="s">
        <v>478</v>
      </c>
      <c r="G21" s="403" t="s">
        <v>463</v>
      </c>
      <c r="H21" s="76" t="s">
        <v>473</v>
      </c>
      <c r="I21" s="404" t="s">
        <v>482</v>
      </c>
      <c r="J21" s="77">
        <v>1126.5635806253465</v>
      </c>
      <c r="K21" s="75" t="s">
        <v>475</v>
      </c>
      <c r="L21" s="82">
        <f t="shared" si="8"/>
        <v>754.79759901898217</v>
      </c>
      <c r="M21" s="77">
        <f t="shared" si="9"/>
        <v>371.76598160636433</v>
      </c>
      <c r="N21" s="399">
        <v>4</v>
      </c>
      <c r="O21" s="72">
        <v>0</v>
      </c>
      <c r="P21" s="72"/>
      <c r="Q21" s="72"/>
      <c r="R21" s="72"/>
      <c r="S21" s="72"/>
      <c r="T21" s="72"/>
      <c r="U21" s="72"/>
      <c r="V21" s="81">
        <f t="shared" si="10"/>
        <v>4.5062543225013858</v>
      </c>
      <c r="W21" s="81">
        <f t="shared" si="17"/>
        <v>0</v>
      </c>
      <c r="X21" s="75"/>
      <c r="Y21" s="78"/>
      <c r="Z21" s="75"/>
      <c r="AA21" s="78"/>
      <c r="AB21" s="75"/>
      <c r="AC21" s="77"/>
      <c r="AD21" s="81">
        <f t="shared" si="11"/>
        <v>1.4870639264254573</v>
      </c>
      <c r="AE21" s="81">
        <f t="shared" si="12"/>
        <v>0</v>
      </c>
      <c r="AF21" s="75"/>
      <c r="AG21" s="78"/>
      <c r="AH21" s="75"/>
      <c r="AI21" s="78"/>
      <c r="AJ21" s="75"/>
      <c r="AK21" s="77"/>
      <c r="AL21" s="81">
        <f t="shared" si="18"/>
        <v>-1052</v>
      </c>
      <c r="AM21" s="81">
        <f t="shared" si="19"/>
        <v>0</v>
      </c>
      <c r="AN21" s="75"/>
      <c r="AO21" s="78"/>
      <c r="AP21" s="75"/>
      <c r="AQ21" s="78"/>
      <c r="AR21" s="75"/>
      <c r="AS21" s="77"/>
      <c r="AT21" s="81">
        <f t="shared" si="14"/>
        <v>1.4870639264254573</v>
      </c>
      <c r="AU21" s="78" t="s">
        <v>467</v>
      </c>
      <c r="AV21" s="75">
        <f t="shared" si="15"/>
        <v>-1.4870639264254573</v>
      </c>
      <c r="AW21" s="78" t="s">
        <v>467</v>
      </c>
      <c r="AX21" s="75">
        <f t="shared" si="3"/>
        <v>-1052</v>
      </c>
      <c r="AY21" s="81" t="s">
        <v>467</v>
      </c>
      <c r="AZ21" s="81">
        <f t="shared" si="16"/>
        <v>5.0937840000000005E-2</v>
      </c>
      <c r="BA21" s="81" t="s">
        <v>467</v>
      </c>
    </row>
    <row r="22" spans="1:68" ht="43.5" customHeight="1">
      <c r="B22" s="401" t="s">
        <v>66</v>
      </c>
      <c r="C22" s="402" t="s">
        <v>352</v>
      </c>
      <c r="D22" s="82" t="s">
        <v>461</v>
      </c>
      <c r="E22" s="82" t="s">
        <v>462</v>
      </c>
      <c r="F22" s="75" t="s">
        <v>472</v>
      </c>
      <c r="G22" s="403" t="s">
        <v>463</v>
      </c>
      <c r="H22" s="76" t="s">
        <v>483</v>
      </c>
      <c r="I22" s="404" t="s">
        <v>484</v>
      </c>
      <c r="J22" s="405">
        <v>11</v>
      </c>
      <c r="K22" s="75" t="s">
        <v>485</v>
      </c>
      <c r="L22" s="82">
        <v>11</v>
      </c>
      <c r="M22" s="77">
        <f t="shared" si="9"/>
        <v>0</v>
      </c>
      <c r="N22" s="399">
        <v>3</v>
      </c>
      <c r="O22" s="72">
        <v>14</v>
      </c>
      <c r="P22" s="72"/>
      <c r="Q22" s="72"/>
      <c r="R22" s="72"/>
      <c r="S22" s="72"/>
      <c r="T22" s="72"/>
      <c r="U22" s="72"/>
      <c r="V22" s="81">
        <f t="shared" si="10"/>
        <v>3.3000000000000002E-2</v>
      </c>
      <c r="W22" s="81">
        <f t="shared" si="17"/>
        <v>0.154</v>
      </c>
      <c r="X22" s="75"/>
      <c r="Y22" s="78"/>
      <c r="Z22" s="75"/>
      <c r="AA22" s="78"/>
      <c r="AB22" s="75"/>
      <c r="AC22" s="77"/>
      <c r="AD22" s="78">
        <f t="shared" ref="AD22" si="20">M22*N22</f>
        <v>0</v>
      </c>
      <c r="AE22" s="81">
        <f t="shared" si="12"/>
        <v>0</v>
      </c>
      <c r="AF22" s="75"/>
      <c r="AG22" s="78"/>
      <c r="AH22" s="75"/>
      <c r="AI22" s="78"/>
      <c r="AJ22" s="75"/>
      <c r="AK22" s="77"/>
      <c r="AL22" s="81">
        <f>0-(SUM(N22*9.5))</f>
        <v>-28.5</v>
      </c>
      <c r="AM22" s="81">
        <f>0-(SUM(O22*9.5))</f>
        <v>-133</v>
      </c>
      <c r="AN22" s="75"/>
      <c r="AO22" s="78"/>
      <c r="AP22" s="75"/>
      <c r="AQ22" s="78"/>
      <c r="AR22" s="75"/>
      <c r="AS22" s="77"/>
      <c r="AT22" s="81" t="s">
        <v>467</v>
      </c>
      <c r="AU22" s="81" t="s">
        <v>467</v>
      </c>
      <c r="AV22" s="81" t="s">
        <v>467</v>
      </c>
      <c r="AW22" s="81" t="s">
        <v>467</v>
      </c>
      <c r="AX22" s="75">
        <f t="shared" si="3"/>
        <v>-161.5</v>
      </c>
      <c r="AY22" s="81" t="s">
        <v>467</v>
      </c>
      <c r="AZ22" s="81">
        <f t="shared" si="16"/>
        <v>7.8198299999999998E-3</v>
      </c>
      <c r="BA22" s="81" t="s">
        <v>467</v>
      </c>
    </row>
    <row r="23" spans="1:68" ht="15.75" customHeight="1">
      <c r="B23" s="61" t="s">
        <v>65</v>
      </c>
      <c r="C23" s="398"/>
      <c r="D23" s="82"/>
      <c r="E23" s="82"/>
      <c r="F23" s="82"/>
      <c r="G23" s="83"/>
      <c r="H23" s="76"/>
      <c r="I23" s="85"/>
      <c r="J23" s="84"/>
      <c r="K23" s="83"/>
      <c r="L23" s="82"/>
      <c r="M23" s="77"/>
      <c r="N23" s="399"/>
      <c r="O23" s="72"/>
      <c r="P23" s="72"/>
      <c r="Q23" s="72"/>
      <c r="R23" s="72"/>
      <c r="S23" s="72"/>
      <c r="T23" s="72"/>
      <c r="U23" s="72"/>
      <c r="V23" s="81"/>
      <c r="W23" s="78"/>
      <c r="X23" s="75"/>
      <c r="Y23" s="78"/>
      <c r="Z23" s="75"/>
      <c r="AA23" s="78"/>
      <c r="AB23" s="75"/>
      <c r="AC23" s="77"/>
      <c r="AD23" s="81"/>
      <c r="AE23" s="78"/>
      <c r="AF23" s="75"/>
      <c r="AG23" s="78"/>
      <c r="AH23" s="75"/>
      <c r="AI23" s="78"/>
      <c r="AJ23" s="75"/>
      <c r="AK23" s="77"/>
      <c r="AL23" s="81"/>
      <c r="AM23" s="78"/>
      <c r="AN23" s="75"/>
      <c r="AO23" s="78"/>
      <c r="AP23" s="75"/>
      <c r="AQ23" s="78"/>
      <c r="AR23" s="75"/>
      <c r="AS23" s="77"/>
      <c r="AT23" s="81"/>
      <c r="AU23" s="78"/>
      <c r="AV23" s="75"/>
      <c r="AW23" s="78"/>
      <c r="AX23" s="75"/>
      <c r="AY23" s="78"/>
      <c r="AZ23" s="81"/>
      <c r="BA23" s="77"/>
    </row>
    <row r="24" spans="1:68" ht="15.75" customHeight="1">
      <c r="B24" s="61" t="s">
        <v>65</v>
      </c>
      <c r="C24" s="398"/>
      <c r="D24" s="82"/>
      <c r="E24" s="82"/>
      <c r="F24" s="82"/>
      <c r="G24" s="83"/>
      <c r="H24" s="76"/>
      <c r="I24" s="85"/>
      <c r="J24" s="84"/>
      <c r="K24" s="83"/>
      <c r="L24" s="82"/>
      <c r="M24" s="77"/>
      <c r="N24" s="399"/>
      <c r="O24" s="72"/>
      <c r="P24" s="72"/>
      <c r="Q24" s="72"/>
      <c r="R24" s="72"/>
      <c r="S24" s="72"/>
      <c r="T24" s="72"/>
      <c r="U24" s="72"/>
      <c r="V24" s="81"/>
      <c r="W24" s="78"/>
      <c r="X24" s="75"/>
      <c r="Y24" s="78"/>
      <c r="Z24" s="75"/>
      <c r="AA24" s="78"/>
      <c r="AB24" s="75"/>
      <c r="AC24" s="77"/>
      <c r="AD24" s="81"/>
      <c r="AE24" s="78"/>
      <c r="AF24" s="75"/>
      <c r="AG24" s="78"/>
      <c r="AH24" s="75"/>
      <c r="AI24" s="78"/>
      <c r="AJ24" s="75"/>
      <c r="AK24" s="77"/>
      <c r="AL24" s="81"/>
      <c r="AM24" s="78"/>
      <c r="AN24" s="75"/>
      <c r="AO24" s="78"/>
      <c r="AP24" s="75"/>
      <c r="AQ24" s="78"/>
      <c r="AR24" s="75"/>
      <c r="AS24" s="77"/>
      <c r="AT24" s="81"/>
      <c r="AU24" s="78"/>
      <c r="AV24" s="75"/>
      <c r="AW24" s="78"/>
      <c r="AX24" s="75"/>
      <c r="AY24" s="78"/>
      <c r="AZ24" s="81"/>
      <c r="BA24" s="77"/>
    </row>
    <row r="25" spans="1:68" ht="15.75" customHeight="1">
      <c r="B25" s="61" t="s">
        <v>65</v>
      </c>
      <c r="C25" s="398"/>
      <c r="D25" s="82"/>
      <c r="E25" s="82"/>
      <c r="F25" s="82"/>
      <c r="G25" s="83"/>
      <c r="H25" s="76"/>
      <c r="I25" s="85"/>
      <c r="J25" s="84"/>
      <c r="K25" s="83"/>
      <c r="L25" s="82"/>
      <c r="M25" s="77"/>
      <c r="N25" s="399"/>
      <c r="O25" s="72"/>
      <c r="P25" s="72"/>
      <c r="Q25" s="72"/>
      <c r="R25" s="72"/>
      <c r="S25" s="72"/>
      <c r="T25" s="72"/>
      <c r="U25" s="72"/>
      <c r="V25" s="81"/>
      <c r="W25" s="78"/>
      <c r="X25" s="75"/>
      <c r="Y25" s="78"/>
      <c r="Z25" s="75"/>
      <c r="AA25" s="78"/>
      <c r="AB25" s="75"/>
      <c r="AC25" s="77"/>
      <c r="AD25" s="81"/>
      <c r="AE25" s="78"/>
      <c r="AF25" s="75"/>
      <c r="AG25" s="78"/>
      <c r="AH25" s="75"/>
      <c r="AI25" s="78"/>
      <c r="AJ25" s="75"/>
      <c r="AK25" s="77"/>
      <c r="AL25" s="81"/>
      <c r="AM25" s="78"/>
      <c r="AN25" s="75"/>
      <c r="AO25" s="78"/>
      <c r="AP25" s="75"/>
      <c r="AQ25" s="78"/>
      <c r="AR25" s="75"/>
      <c r="AS25" s="77"/>
      <c r="AT25" s="81"/>
      <c r="AU25" s="78"/>
      <c r="AV25" s="75"/>
      <c r="AW25" s="78"/>
      <c r="AX25" s="75"/>
      <c r="AY25" s="78"/>
      <c r="AZ25" s="81"/>
      <c r="BA25" s="77"/>
    </row>
    <row r="26" spans="1:68" ht="15.75" customHeight="1">
      <c r="B26" s="61" t="s">
        <v>65</v>
      </c>
      <c r="C26" s="398"/>
      <c r="D26" s="82"/>
      <c r="E26" s="82"/>
      <c r="F26" s="82"/>
      <c r="G26" s="83"/>
      <c r="H26" s="76"/>
      <c r="I26" s="85"/>
      <c r="J26" s="84"/>
      <c r="K26" s="83"/>
      <c r="L26" s="82"/>
      <c r="M26" s="77"/>
      <c r="N26" s="399"/>
      <c r="O26" s="72"/>
      <c r="P26" s="72"/>
      <c r="Q26" s="72"/>
      <c r="R26" s="72"/>
      <c r="S26" s="72"/>
      <c r="T26" s="72"/>
      <c r="U26" s="72"/>
      <c r="V26" s="81"/>
      <c r="W26" s="78"/>
      <c r="X26" s="75"/>
      <c r="Y26" s="78"/>
      <c r="Z26" s="75"/>
      <c r="AA26" s="78"/>
      <c r="AB26" s="75"/>
      <c r="AC26" s="77"/>
      <c r="AD26" s="81"/>
      <c r="AE26" s="78"/>
      <c r="AF26" s="75"/>
      <c r="AG26" s="78"/>
      <c r="AH26" s="75"/>
      <c r="AI26" s="78"/>
      <c r="AJ26" s="75"/>
      <c r="AK26" s="77"/>
      <c r="AL26" s="81"/>
      <c r="AM26" s="78"/>
      <c r="AN26" s="75"/>
      <c r="AO26" s="78"/>
      <c r="AP26" s="75"/>
      <c r="AQ26" s="78"/>
      <c r="AR26" s="75"/>
      <c r="AS26" s="77"/>
      <c r="AT26" s="81"/>
      <c r="AU26" s="78"/>
      <c r="AV26" s="75"/>
      <c r="AW26" s="78"/>
      <c r="AX26" s="75"/>
      <c r="AY26" s="78"/>
      <c r="AZ26" s="81"/>
      <c r="BA26" s="77"/>
    </row>
    <row r="27" spans="1:68" ht="15.75" customHeight="1">
      <c r="B27" s="61" t="s">
        <v>65</v>
      </c>
      <c r="C27" s="398"/>
      <c r="D27" s="82"/>
      <c r="E27" s="82"/>
      <c r="F27" s="82"/>
      <c r="G27" s="83"/>
      <c r="H27" s="76"/>
      <c r="I27" s="85"/>
      <c r="J27" s="84"/>
      <c r="K27" s="83"/>
      <c r="L27" s="82"/>
      <c r="M27" s="77"/>
      <c r="N27" s="399"/>
      <c r="O27" s="72"/>
      <c r="P27" s="72"/>
      <c r="Q27" s="72"/>
      <c r="R27" s="72"/>
      <c r="S27" s="72"/>
      <c r="T27" s="72"/>
      <c r="U27" s="72"/>
      <c r="V27" s="81"/>
      <c r="W27" s="78"/>
      <c r="X27" s="75"/>
      <c r="Y27" s="78"/>
      <c r="Z27" s="75"/>
      <c r="AA27" s="78"/>
      <c r="AB27" s="75"/>
      <c r="AC27" s="77"/>
      <c r="AD27" s="81"/>
      <c r="AE27" s="78"/>
      <c r="AF27" s="75"/>
      <c r="AG27" s="78"/>
      <c r="AH27" s="75"/>
      <c r="AI27" s="78"/>
      <c r="AJ27" s="75"/>
      <c r="AK27" s="77"/>
      <c r="AL27" s="81"/>
      <c r="AM27" s="78"/>
      <c r="AN27" s="75"/>
      <c r="AO27" s="78"/>
      <c r="AP27" s="75"/>
      <c r="AQ27" s="78"/>
      <c r="AR27" s="75"/>
      <c r="AS27" s="77"/>
      <c r="AT27" s="81"/>
      <c r="AU27" s="78"/>
      <c r="AV27" s="75"/>
      <c r="AW27" s="78"/>
      <c r="AX27" s="75"/>
      <c r="AY27" s="78"/>
      <c r="AZ27" s="81"/>
      <c r="BA27" s="77"/>
    </row>
    <row r="28" spans="1:68" s="410" customFormat="1" ht="41.25" customHeight="1">
      <c r="A28" s="62"/>
      <c r="B28" s="406" t="s">
        <v>64</v>
      </c>
      <c r="C28" s="404" t="s">
        <v>486</v>
      </c>
      <c r="D28" s="75" t="s">
        <v>487</v>
      </c>
      <c r="E28" s="75" t="s">
        <v>410</v>
      </c>
      <c r="F28" s="82"/>
      <c r="G28" s="403" t="s">
        <v>463</v>
      </c>
      <c r="H28" s="407" t="s">
        <v>488</v>
      </c>
      <c r="I28" s="73" t="s">
        <v>489</v>
      </c>
      <c r="J28" s="405"/>
      <c r="K28" s="75" t="s">
        <v>467</v>
      </c>
      <c r="L28" s="75" t="s">
        <v>467</v>
      </c>
      <c r="M28" s="79" t="s">
        <v>467</v>
      </c>
      <c r="N28" s="70">
        <v>1892</v>
      </c>
      <c r="O28" s="72">
        <v>5281</v>
      </c>
      <c r="P28" s="408"/>
      <c r="Q28" s="408"/>
      <c r="R28" s="408"/>
      <c r="S28" s="408"/>
      <c r="T28" s="408"/>
      <c r="U28" s="408"/>
      <c r="V28" s="408"/>
      <c r="W28" s="78"/>
      <c r="X28" s="409"/>
      <c r="Y28" s="78"/>
      <c r="Z28" s="409"/>
      <c r="AA28" s="78"/>
      <c r="AB28" s="75"/>
      <c r="AC28" s="77"/>
      <c r="AD28" s="408"/>
      <c r="AE28" s="78"/>
      <c r="AF28" s="409"/>
      <c r="AG28" s="78"/>
      <c r="AH28" s="409"/>
      <c r="AI28" s="78"/>
      <c r="AJ28" s="75"/>
      <c r="AK28" s="77"/>
      <c r="AL28" s="408">
        <v>-7832.9</v>
      </c>
      <c r="AM28" s="78">
        <f>AL28-20219</f>
        <v>-28051.9</v>
      </c>
      <c r="AN28" s="409"/>
      <c r="AO28" s="78"/>
      <c r="AP28" s="409"/>
      <c r="AQ28" s="78"/>
      <c r="AR28" s="75"/>
      <c r="AS28" s="77"/>
      <c r="AT28" s="81" t="s">
        <v>467</v>
      </c>
      <c r="AU28" s="81" t="s">
        <v>467</v>
      </c>
      <c r="AV28" s="81" t="s">
        <v>467</v>
      </c>
      <c r="AW28" s="81" t="s">
        <v>467</v>
      </c>
      <c r="AX28" s="75">
        <f t="shared" si="3"/>
        <v>-35884.800000000003</v>
      </c>
      <c r="AY28" s="81" t="s">
        <v>467</v>
      </c>
      <c r="AZ28" s="81">
        <f t="shared" si="16"/>
        <v>1.7375420160000004</v>
      </c>
      <c r="BA28" s="81" t="s">
        <v>467</v>
      </c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</row>
    <row r="29" spans="1:68" s="410" customFormat="1" ht="41.25" customHeight="1">
      <c r="A29" s="62"/>
      <c r="B29" s="406" t="s">
        <v>64</v>
      </c>
      <c r="C29" s="404" t="s">
        <v>490</v>
      </c>
      <c r="D29" s="75" t="s">
        <v>487</v>
      </c>
      <c r="E29" s="75" t="s">
        <v>410</v>
      </c>
      <c r="F29" s="82"/>
      <c r="G29" s="403" t="s">
        <v>463</v>
      </c>
      <c r="H29" s="407" t="s">
        <v>488</v>
      </c>
      <c r="I29" s="73" t="s">
        <v>489</v>
      </c>
      <c r="J29" s="405"/>
      <c r="K29" s="75" t="s">
        <v>467</v>
      </c>
      <c r="L29" s="75" t="s">
        <v>467</v>
      </c>
      <c r="M29" s="79" t="s">
        <v>467</v>
      </c>
      <c r="N29" s="70">
        <v>597</v>
      </c>
      <c r="O29" s="72">
        <v>642</v>
      </c>
      <c r="P29" s="408"/>
      <c r="Q29" s="408"/>
      <c r="R29" s="408"/>
      <c r="S29" s="408"/>
      <c r="T29" s="408"/>
      <c r="U29" s="408"/>
      <c r="V29" s="408"/>
      <c r="W29" s="78"/>
      <c r="X29" s="409"/>
      <c r="Y29" s="78"/>
      <c r="Z29" s="409"/>
      <c r="AA29" s="78"/>
      <c r="AB29" s="75"/>
      <c r="AC29" s="77"/>
      <c r="AD29" s="408"/>
      <c r="AE29" s="78"/>
      <c r="AF29" s="409"/>
      <c r="AG29" s="78"/>
      <c r="AH29" s="409"/>
      <c r="AI29" s="78"/>
      <c r="AJ29" s="75"/>
      <c r="AK29" s="77"/>
      <c r="AL29" s="408">
        <v>-9002.7999999999993</v>
      </c>
      <c r="AM29" s="78">
        <f>AL29-9203</f>
        <v>-18205.8</v>
      </c>
      <c r="AN29" s="409"/>
      <c r="AO29" s="78"/>
      <c r="AP29" s="409"/>
      <c r="AQ29" s="78"/>
      <c r="AR29" s="75"/>
      <c r="AS29" s="77"/>
      <c r="AT29" s="81" t="s">
        <v>467</v>
      </c>
      <c r="AU29" s="81" t="s">
        <v>467</v>
      </c>
      <c r="AV29" s="81" t="s">
        <v>467</v>
      </c>
      <c r="AW29" s="81" t="s">
        <v>467</v>
      </c>
      <c r="AX29" s="75">
        <f t="shared" si="3"/>
        <v>-27208.6</v>
      </c>
      <c r="AY29" s="81" t="s">
        <v>467</v>
      </c>
      <c r="AZ29" s="81">
        <f t="shared" si="16"/>
        <v>1.3174404120000001</v>
      </c>
      <c r="BA29" s="81" t="s">
        <v>467</v>
      </c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</row>
    <row r="30" spans="1:68" ht="15.75" customHeight="1">
      <c r="B30" s="61" t="s">
        <v>64</v>
      </c>
      <c r="C30" s="398"/>
      <c r="D30" s="75"/>
      <c r="E30" s="75"/>
      <c r="F30" s="75"/>
      <c r="G30" s="403"/>
      <c r="H30" s="411"/>
      <c r="I30" s="73"/>
      <c r="J30" s="405"/>
      <c r="K30" s="75"/>
      <c r="L30" s="75"/>
      <c r="M30" s="79"/>
      <c r="N30" s="80"/>
      <c r="O30" s="408"/>
      <c r="P30" s="408"/>
      <c r="Q30" s="408"/>
      <c r="R30" s="408"/>
      <c r="S30" s="408"/>
      <c r="T30" s="408"/>
      <c r="U30" s="408"/>
      <c r="V30" s="70"/>
      <c r="W30" s="78"/>
      <c r="X30" s="409"/>
      <c r="Y30" s="78"/>
      <c r="Z30" s="409"/>
      <c r="AA30" s="78"/>
      <c r="AB30" s="75"/>
      <c r="AC30" s="77"/>
      <c r="AD30" s="70"/>
      <c r="AE30" s="78"/>
      <c r="AF30" s="409"/>
      <c r="AG30" s="78"/>
      <c r="AH30" s="409"/>
      <c r="AI30" s="78"/>
      <c r="AJ30" s="75"/>
      <c r="AK30" s="77"/>
      <c r="AL30" s="70"/>
      <c r="AM30" s="78"/>
      <c r="AN30" s="409"/>
      <c r="AO30" s="78"/>
      <c r="AP30" s="409"/>
      <c r="AQ30" s="78"/>
      <c r="AR30" s="75"/>
      <c r="AS30" s="77"/>
      <c r="AT30" s="70"/>
      <c r="AU30" s="78"/>
      <c r="AV30" s="409"/>
      <c r="AW30" s="78"/>
      <c r="AX30" s="409"/>
      <c r="AY30" s="78"/>
      <c r="AZ30" s="75"/>
      <c r="BA30" s="77"/>
    </row>
    <row r="31" spans="1:68" ht="15.75" customHeight="1">
      <c r="B31" s="61" t="s">
        <v>64</v>
      </c>
      <c r="C31" s="398"/>
      <c r="D31" s="75"/>
      <c r="E31" s="75"/>
      <c r="F31" s="75"/>
      <c r="G31" s="403"/>
      <c r="H31" s="411"/>
      <c r="I31" s="73"/>
      <c r="J31" s="405"/>
      <c r="K31" s="75"/>
      <c r="L31" s="75"/>
      <c r="M31" s="79"/>
      <c r="N31" s="70"/>
      <c r="O31" s="72"/>
      <c r="P31" s="408"/>
      <c r="Q31" s="408"/>
      <c r="R31" s="408"/>
      <c r="S31" s="408"/>
      <c r="T31" s="408"/>
      <c r="U31" s="408"/>
      <c r="V31" s="70"/>
      <c r="W31" s="78"/>
      <c r="X31" s="409"/>
      <c r="Y31" s="78"/>
      <c r="Z31" s="409"/>
      <c r="AA31" s="78"/>
      <c r="AB31" s="75"/>
      <c r="AC31" s="77"/>
      <c r="AD31" s="70"/>
      <c r="AE31" s="78"/>
      <c r="AF31" s="409"/>
      <c r="AG31" s="78"/>
      <c r="AH31" s="409"/>
      <c r="AI31" s="78"/>
      <c r="AJ31" s="75"/>
      <c r="AK31" s="77"/>
      <c r="AL31" s="70"/>
      <c r="AM31" s="78"/>
      <c r="AN31" s="409"/>
      <c r="AO31" s="78"/>
      <c r="AP31" s="409"/>
      <c r="AQ31" s="78"/>
      <c r="AR31" s="75"/>
      <c r="AS31" s="77"/>
      <c r="AT31" s="70"/>
      <c r="AU31" s="78"/>
      <c r="AV31" s="409"/>
      <c r="AW31" s="78"/>
      <c r="AX31" s="409"/>
      <c r="AY31" s="78"/>
      <c r="AZ31" s="75"/>
      <c r="BA31" s="77"/>
    </row>
    <row r="32" spans="1:68" ht="15.75" customHeight="1">
      <c r="B32" s="61" t="s">
        <v>64</v>
      </c>
      <c r="C32" s="398"/>
      <c r="D32" s="75"/>
      <c r="E32" s="75"/>
      <c r="F32" s="75"/>
      <c r="G32" s="403"/>
      <c r="H32" s="411"/>
      <c r="I32" s="73"/>
      <c r="J32" s="405"/>
      <c r="K32" s="75"/>
      <c r="L32" s="75"/>
      <c r="M32" s="79"/>
      <c r="N32" s="70"/>
      <c r="O32" s="72"/>
      <c r="P32" s="408"/>
      <c r="Q32" s="408"/>
      <c r="R32" s="408"/>
      <c r="S32" s="408"/>
      <c r="T32" s="408"/>
      <c r="U32" s="408"/>
      <c r="V32" s="70"/>
      <c r="W32" s="78"/>
      <c r="X32" s="409"/>
      <c r="Y32" s="78"/>
      <c r="Z32" s="409"/>
      <c r="AA32" s="78"/>
      <c r="AB32" s="75"/>
      <c r="AC32" s="77"/>
      <c r="AD32" s="70"/>
      <c r="AE32" s="78"/>
      <c r="AF32" s="409"/>
      <c r="AG32" s="78"/>
      <c r="AH32" s="409"/>
      <c r="AI32" s="78"/>
      <c r="AJ32" s="75"/>
      <c r="AK32" s="77"/>
      <c r="AL32" s="70"/>
      <c r="AM32" s="78"/>
      <c r="AN32" s="409"/>
      <c r="AO32" s="78"/>
      <c r="AP32" s="409"/>
      <c r="AQ32" s="78"/>
      <c r="AR32" s="75"/>
      <c r="AS32" s="77"/>
      <c r="AT32" s="70"/>
      <c r="AU32" s="78"/>
      <c r="AV32" s="409"/>
      <c r="AW32" s="78"/>
      <c r="AX32" s="409"/>
      <c r="AY32" s="78"/>
      <c r="AZ32" s="75"/>
      <c r="BA32" s="77"/>
    </row>
    <row r="33" spans="2:53" ht="15.75" customHeight="1">
      <c r="B33" s="60" t="s">
        <v>63</v>
      </c>
      <c r="C33" s="398"/>
      <c r="D33" s="75"/>
      <c r="E33" s="75"/>
      <c r="F33" s="75"/>
      <c r="G33" s="403"/>
      <c r="H33" s="76"/>
      <c r="I33" s="73"/>
      <c r="J33" s="405"/>
      <c r="K33" s="75"/>
      <c r="L33" s="75"/>
      <c r="M33" s="79"/>
      <c r="N33" s="73"/>
      <c r="O33" s="72"/>
      <c r="P33" s="72"/>
      <c r="Q33" s="72"/>
      <c r="R33" s="72"/>
      <c r="S33" s="72"/>
      <c r="T33" s="72"/>
      <c r="U33" s="71"/>
      <c r="V33" s="70"/>
      <c r="W33" s="78"/>
      <c r="X33" s="409"/>
      <c r="Y33" s="78"/>
      <c r="Z33" s="409"/>
      <c r="AA33" s="78"/>
      <c r="AB33" s="75"/>
      <c r="AC33" s="77"/>
      <c r="AD33" s="70"/>
      <c r="AE33" s="78"/>
      <c r="AF33" s="409"/>
      <c r="AG33" s="78"/>
      <c r="AH33" s="409"/>
      <c r="AI33" s="78"/>
      <c r="AJ33" s="75"/>
      <c r="AK33" s="77"/>
      <c r="AL33" s="70"/>
      <c r="AM33" s="78"/>
      <c r="AN33" s="409"/>
      <c r="AO33" s="78"/>
      <c r="AP33" s="409"/>
      <c r="AQ33" s="78"/>
      <c r="AR33" s="75"/>
      <c r="AS33" s="77"/>
      <c r="AT33" s="70"/>
      <c r="AU33" s="78"/>
      <c r="AV33" s="409"/>
      <c r="AW33" s="78"/>
      <c r="AX33" s="409"/>
      <c r="AY33" s="78"/>
      <c r="AZ33" s="75"/>
      <c r="BA33" s="77"/>
    </row>
    <row r="34" spans="2:53" ht="15.75" customHeight="1">
      <c r="B34" s="60" t="s">
        <v>63</v>
      </c>
      <c r="C34" s="398"/>
      <c r="D34" s="75"/>
      <c r="E34" s="75"/>
      <c r="F34" s="75"/>
      <c r="G34" s="403"/>
      <c r="H34" s="76"/>
      <c r="I34" s="73"/>
      <c r="J34" s="405"/>
      <c r="K34" s="75"/>
      <c r="L34" s="75"/>
      <c r="M34" s="74"/>
      <c r="N34" s="73"/>
      <c r="O34" s="72"/>
      <c r="P34" s="72"/>
      <c r="Q34" s="72"/>
      <c r="R34" s="72"/>
      <c r="S34" s="72"/>
      <c r="T34" s="72"/>
      <c r="U34" s="71"/>
      <c r="V34" s="70"/>
      <c r="W34" s="412"/>
      <c r="X34" s="409"/>
      <c r="Y34" s="412"/>
      <c r="Z34" s="409"/>
      <c r="AA34" s="412"/>
      <c r="AB34" s="409"/>
      <c r="AC34" s="69"/>
      <c r="AD34" s="70"/>
      <c r="AE34" s="412"/>
      <c r="AF34" s="409"/>
      <c r="AG34" s="412"/>
      <c r="AH34" s="409"/>
      <c r="AI34" s="412"/>
      <c r="AJ34" s="409"/>
      <c r="AK34" s="69"/>
      <c r="AL34" s="70"/>
      <c r="AM34" s="412"/>
      <c r="AN34" s="409"/>
      <c r="AO34" s="412"/>
      <c r="AP34" s="409"/>
      <c r="AQ34" s="412"/>
      <c r="AR34" s="409"/>
      <c r="AS34" s="69"/>
      <c r="AT34" s="70"/>
      <c r="AU34" s="412"/>
      <c r="AV34" s="409"/>
      <c r="AW34" s="412"/>
      <c r="AX34" s="409"/>
      <c r="AY34" s="412"/>
      <c r="AZ34" s="409"/>
      <c r="BA34" s="69"/>
    </row>
    <row r="35" spans="2:53" ht="15.75" customHeight="1">
      <c r="B35" s="60" t="s">
        <v>63</v>
      </c>
      <c r="C35" s="398"/>
      <c r="D35" s="75"/>
      <c r="E35" s="75"/>
      <c r="F35" s="75"/>
      <c r="G35" s="403"/>
      <c r="H35" s="76"/>
      <c r="I35" s="73"/>
      <c r="J35" s="405"/>
      <c r="K35" s="75"/>
      <c r="L35" s="75"/>
      <c r="M35" s="74"/>
      <c r="N35" s="73"/>
      <c r="O35" s="72"/>
      <c r="P35" s="72"/>
      <c r="Q35" s="72"/>
      <c r="R35" s="72"/>
      <c r="S35" s="72"/>
      <c r="T35" s="72"/>
      <c r="U35" s="71"/>
      <c r="V35" s="70"/>
      <c r="W35" s="412"/>
      <c r="X35" s="409"/>
      <c r="Y35" s="412"/>
      <c r="Z35" s="409"/>
      <c r="AA35" s="412"/>
      <c r="AB35" s="409"/>
      <c r="AC35" s="69"/>
      <c r="AD35" s="70"/>
      <c r="AE35" s="412"/>
      <c r="AF35" s="409"/>
      <c r="AG35" s="412"/>
      <c r="AH35" s="409"/>
      <c r="AI35" s="412"/>
      <c r="AJ35" s="409"/>
      <c r="AK35" s="69"/>
      <c r="AL35" s="70"/>
      <c r="AM35" s="412"/>
      <c r="AN35" s="409"/>
      <c r="AO35" s="412"/>
      <c r="AP35" s="409"/>
      <c r="AQ35" s="412"/>
      <c r="AR35" s="409"/>
      <c r="AS35" s="69"/>
      <c r="AT35" s="70"/>
      <c r="AU35" s="412"/>
      <c r="AV35" s="409"/>
      <c r="AW35" s="412"/>
      <c r="AX35" s="409"/>
      <c r="AY35" s="412"/>
      <c r="AZ35" s="409"/>
      <c r="BA35" s="69"/>
    </row>
    <row r="36" spans="2:53" ht="15.75" customHeight="1">
      <c r="B36" s="60" t="s">
        <v>63</v>
      </c>
      <c r="C36" s="398"/>
      <c r="D36" s="75"/>
      <c r="E36" s="75"/>
      <c r="F36" s="75"/>
      <c r="G36" s="403"/>
      <c r="H36" s="76"/>
      <c r="I36" s="73"/>
      <c r="J36" s="405"/>
      <c r="K36" s="75"/>
      <c r="L36" s="75"/>
      <c r="M36" s="74"/>
      <c r="N36" s="73"/>
      <c r="O36" s="72"/>
      <c r="P36" s="72"/>
      <c r="Q36" s="72"/>
      <c r="R36" s="72"/>
      <c r="S36" s="72"/>
      <c r="T36" s="72"/>
      <c r="U36" s="71"/>
      <c r="V36" s="70"/>
      <c r="W36" s="412"/>
      <c r="X36" s="409"/>
      <c r="Y36" s="412"/>
      <c r="Z36" s="409"/>
      <c r="AA36" s="412"/>
      <c r="AB36" s="409"/>
      <c r="AC36" s="69"/>
      <c r="AD36" s="70"/>
      <c r="AE36" s="412"/>
      <c r="AF36" s="409"/>
      <c r="AG36" s="412"/>
      <c r="AH36" s="409"/>
      <c r="AI36" s="412"/>
      <c r="AJ36" s="409"/>
      <c r="AK36" s="69"/>
      <c r="AL36" s="70"/>
      <c r="AM36" s="412"/>
      <c r="AN36" s="409"/>
      <c r="AO36" s="412"/>
      <c r="AP36" s="409"/>
      <c r="AQ36" s="412"/>
      <c r="AR36" s="409"/>
      <c r="AS36" s="69"/>
      <c r="AT36" s="70"/>
      <c r="AU36" s="412"/>
      <c r="AV36" s="409"/>
      <c r="AW36" s="412"/>
      <c r="AX36" s="409"/>
      <c r="AY36" s="412"/>
      <c r="AZ36" s="409"/>
      <c r="BA36" s="69"/>
    </row>
    <row r="37" spans="2:53" ht="15.75" customHeight="1">
      <c r="B37" s="60" t="s">
        <v>63</v>
      </c>
      <c r="C37" s="398"/>
      <c r="D37" s="75"/>
      <c r="E37" s="75"/>
      <c r="F37" s="75"/>
      <c r="G37" s="403"/>
      <c r="H37" s="76"/>
      <c r="I37" s="73"/>
      <c r="J37" s="405"/>
      <c r="K37" s="75"/>
      <c r="L37" s="75"/>
      <c r="M37" s="74"/>
      <c r="N37" s="73"/>
      <c r="O37" s="72"/>
      <c r="P37" s="72"/>
      <c r="Q37" s="72"/>
      <c r="R37" s="72"/>
      <c r="S37" s="72"/>
      <c r="T37" s="72"/>
      <c r="U37" s="71"/>
      <c r="V37" s="70"/>
      <c r="W37" s="412"/>
      <c r="X37" s="409"/>
      <c r="Y37" s="412"/>
      <c r="Z37" s="409"/>
      <c r="AA37" s="412"/>
      <c r="AB37" s="409"/>
      <c r="AC37" s="69"/>
      <c r="AD37" s="70"/>
      <c r="AE37" s="412"/>
      <c r="AF37" s="409"/>
      <c r="AG37" s="412"/>
      <c r="AH37" s="409"/>
      <c r="AI37" s="412"/>
      <c r="AJ37" s="409"/>
      <c r="AK37" s="69"/>
      <c r="AL37" s="70"/>
      <c r="AM37" s="412"/>
      <c r="AN37" s="409"/>
      <c r="AO37" s="412"/>
      <c r="AP37" s="409"/>
      <c r="AQ37" s="412"/>
      <c r="AR37" s="409"/>
      <c r="AS37" s="69"/>
      <c r="AT37" s="70"/>
      <c r="AU37" s="412"/>
      <c r="AV37" s="409"/>
      <c r="AW37" s="412"/>
      <c r="AX37" s="409"/>
      <c r="AY37" s="412"/>
      <c r="AZ37" s="409"/>
      <c r="BA37" s="69"/>
    </row>
    <row r="38" spans="2:53" ht="15.75" customHeight="1" thickBot="1">
      <c r="B38" s="59"/>
      <c r="C38" s="254"/>
      <c r="D38" s="254"/>
      <c r="E38" s="254"/>
      <c r="F38" s="254"/>
      <c r="G38" s="254"/>
      <c r="H38" s="255"/>
      <c r="I38" s="256"/>
      <c r="J38" s="257"/>
      <c r="K38" s="254"/>
      <c r="L38" s="254"/>
      <c r="M38" s="57"/>
      <c r="N38" s="256"/>
      <c r="O38" s="258"/>
      <c r="P38" s="258"/>
      <c r="Q38" s="258"/>
      <c r="R38" s="258"/>
      <c r="S38" s="258"/>
      <c r="T38" s="258"/>
      <c r="U38" s="259"/>
      <c r="V38" s="68"/>
      <c r="W38" s="67"/>
      <c r="X38" s="67"/>
      <c r="Y38" s="67"/>
      <c r="Z38" s="67"/>
      <c r="AA38" s="67"/>
      <c r="AB38" s="67"/>
      <c r="AC38" s="66"/>
      <c r="AD38" s="68"/>
      <c r="AE38" s="67"/>
      <c r="AF38" s="67"/>
      <c r="AG38" s="67"/>
      <c r="AH38" s="67"/>
      <c r="AI38" s="67"/>
      <c r="AJ38" s="67"/>
      <c r="AK38" s="66"/>
      <c r="AL38" s="68"/>
      <c r="AM38" s="67"/>
      <c r="AN38" s="67"/>
      <c r="AO38" s="67"/>
      <c r="AP38" s="67"/>
      <c r="AQ38" s="67"/>
      <c r="AR38" s="67"/>
      <c r="AS38" s="66"/>
      <c r="AT38" s="58"/>
      <c r="AU38" s="413"/>
      <c r="AV38" s="413"/>
      <c r="AW38" s="413"/>
      <c r="AX38" s="413"/>
      <c r="AY38" s="413"/>
      <c r="AZ38" s="254"/>
      <c r="BA38" s="57"/>
    </row>
    <row r="39" spans="2:53" ht="15" customHeight="1" thickBot="1">
      <c r="B39" s="171" t="s">
        <v>1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5"/>
      <c r="V39" s="416">
        <f t="shared" ref="V39:AK39" si="21">SUM(V7:V37)</f>
        <v>12.55548520489268</v>
      </c>
      <c r="W39" s="416">
        <f t="shared" si="21"/>
        <v>7.1946673017659473</v>
      </c>
      <c r="X39" s="416">
        <f t="shared" si="21"/>
        <v>0</v>
      </c>
      <c r="Y39" s="416">
        <f t="shared" si="21"/>
        <v>0</v>
      </c>
      <c r="Z39" s="416">
        <f t="shared" si="21"/>
        <v>0</v>
      </c>
      <c r="AA39" s="416">
        <f t="shared" si="21"/>
        <v>0</v>
      </c>
      <c r="AB39" s="416">
        <f t="shared" si="21"/>
        <v>0</v>
      </c>
      <c r="AC39" s="417">
        <f t="shared" si="21"/>
        <v>0</v>
      </c>
      <c r="AD39" s="418">
        <f t="shared" si="21"/>
        <v>4.124995117614584</v>
      </c>
      <c r="AE39" s="416">
        <f t="shared" si="21"/>
        <v>2.3114018762494291</v>
      </c>
      <c r="AF39" s="416">
        <f t="shared" si="21"/>
        <v>0</v>
      </c>
      <c r="AG39" s="416">
        <f t="shared" si="21"/>
        <v>0</v>
      </c>
      <c r="AH39" s="416">
        <f t="shared" si="21"/>
        <v>0</v>
      </c>
      <c r="AI39" s="416">
        <f t="shared" si="21"/>
        <v>0</v>
      </c>
      <c r="AJ39" s="416">
        <f t="shared" si="21"/>
        <v>0</v>
      </c>
      <c r="AK39" s="419">
        <f t="shared" si="21"/>
        <v>0</v>
      </c>
      <c r="AL39" s="416">
        <f t="shared" ref="AL39:AS39" si="22">SUM(AL7:AL37)</f>
        <v>-20893.199999999997</v>
      </c>
      <c r="AM39" s="416">
        <f t="shared" si="22"/>
        <v>-49260.216916666672</v>
      </c>
      <c r="AN39" s="416">
        <f t="shared" si="22"/>
        <v>0</v>
      </c>
      <c r="AO39" s="416">
        <f t="shared" si="22"/>
        <v>0</v>
      </c>
      <c r="AP39" s="416">
        <f t="shared" si="22"/>
        <v>0</v>
      </c>
      <c r="AQ39" s="416">
        <f t="shared" si="22"/>
        <v>0</v>
      </c>
      <c r="AR39" s="416">
        <f t="shared" si="22"/>
        <v>0</v>
      </c>
      <c r="AS39" s="419">
        <f t="shared" si="22"/>
        <v>0</v>
      </c>
      <c r="AT39" s="417">
        <f>SUM(AT7:AT33)</f>
        <v>6.4363969938640127</v>
      </c>
      <c r="AU39" s="420"/>
      <c r="AV39" s="417">
        <f>SUM(AV7:AV28)</f>
        <v>-6.4363969938640127</v>
      </c>
      <c r="AW39" s="420"/>
      <c r="AX39" s="417">
        <f>SUM(AX7:AX33)</f>
        <v>-70153.416916666669</v>
      </c>
      <c r="AY39" s="420"/>
      <c r="AZ39" s="417">
        <f>SUM(AZ7:AZ33)</f>
        <v>3.3968284471050003</v>
      </c>
      <c r="BA39" s="420"/>
    </row>
    <row r="40" spans="2:53" s="50" customForma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6"/>
      <c r="P40" s="56"/>
      <c r="Q40" s="56"/>
      <c r="R40" s="56"/>
      <c r="S40" s="56"/>
      <c r="T40" s="56"/>
      <c r="U40" s="5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</row>
    <row r="41" spans="2:53" s="50" customFormat="1" ht="16.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6"/>
      <c r="P41" s="56"/>
      <c r="Q41" s="56"/>
      <c r="R41" s="56"/>
      <c r="S41" s="56"/>
      <c r="T41" s="56"/>
      <c r="U41" s="56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4"/>
      <c r="AM41" s="54"/>
      <c r="AN41" s="54"/>
      <c r="AO41" s="54"/>
      <c r="AP41" s="54"/>
      <c r="AQ41" s="54"/>
      <c r="AR41" s="54"/>
      <c r="AS41" s="54"/>
      <c r="AT41" s="55"/>
      <c r="AU41" s="54"/>
      <c r="AV41" s="54"/>
      <c r="AW41" s="54"/>
      <c r="AX41" s="54"/>
      <c r="AY41" s="54"/>
      <c r="AZ41" s="54"/>
      <c r="BA41" s="54"/>
    </row>
    <row r="42" spans="2:53" s="50" customFormat="1" ht="16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  <c r="P42" s="56"/>
      <c r="Q42" s="56"/>
      <c r="R42" s="56"/>
      <c r="S42" s="56"/>
      <c r="T42" s="56"/>
      <c r="U42" s="56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4"/>
      <c r="AM42" s="54"/>
      <c r="AN42" s="54"/>
      <c r="AO42" s="54"/>
      <c r="AP42" s="54"/>
      <c r="AQ42" s="54"/>
      <c r="AR42" s="54"/>
      <c r="AS42" s="54"/>
      <c r="AT42" s="55"/>
      <c r="AU42" s="54"/>
      <c r="AV42" s="54"/>
      <c r="AW42" s="54"/>
      <c r="AX42" s="54"/>
      <c r="AY42" s="54"/>
      <c r="AZ42" s="54"/>
      <c r="BA42" s="54"/>
    </row>
    <row r="43" spans="2:53" s="50" customFormat="1" ht="16.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  <c r="Q43" s="56"/>
      <c r="R43" s="56"/>
      <c r="S43" s="56"/>
      <c r="T43" s="56"/>
      <c r="U43" s="56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4"/>
      <c r="AM43" s="54"/>
      <c r="AN43" s="54"/>
      <c r="AO43" s="54"/>
      <c r="AP43" s="54"/>
      <c r="AQ43" s="54"/>
      <c r="AR43" s="54"/>
      <c r="AS43" s="54"/>
      <c r="AT43" s="55"/>
      <c r="AU43" s="54"/>
      <c r="AV43" s="54"/>
      <c r="AW43" s="54"/>
      <c r="AX43" s="54"/>
      <c r="AY43" s="54"/>
      <c r="AZ43" s="54"/>
      <c r="BA43" s="54"/>
    </row>
    <row r="44" spans="2:53" s="50" customFormat="1" ht="16.5" customHeight="1">
      <c r="O44" s="52"/>
      <c r="P44" s="52"/>
      <c r="Q44" s="52"/>
      <c r="R44" s="52"/>
      <c r="S44" s="52"/>
      <c r="T44" s="52"/>
      <c r="U44" s="52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T44" s="53"/>
    </row>
    <row r="45" spans="2:53" s="50" customFormat="1" ht="16.5" customHeight="1"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T45" s="53"/>
    </row>
    <row r="46" spans="2:53" s="50" customFormat="1" ht="16.5" customHeight="1"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T46" s="53"/>
    </row>
    <row r="47" spans="2:53" s="50" customFormat="1" ht="16.5" customHeight="1">
      <c r="O47" s="52"/>
      <c r="P47" s="52"/>
      <c r="Q47" s="52"/>
      <c r="R47" s="52"/>
      <c r="S47" s="52"/>
      <c r="T47" s="52"/>
      <c r="U47" s="5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T47" s="53"/>
    </row>
    <row r="48" spans="2:53" s="50" customFormat="1" ht="16.5" customHeight="1">
      <c r="O48" s="52"/>
      <c r="P48" s="52"/>
      <c r="Q48" s="52"/>
      <c r="R48" s="52"/>
      <c r="S48" s="52"/>
      <c r="T48" s="52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T48" s="53"/>
    </row>
    <row r="49" spans="15:46" s="50" customFormat="1" ht="16.5" customHeight="1">
      <c r="O49" s="52"/>
      <c r="P49" s="52"/>
      <c r="Q49" s="52"/>
      <c r="R49" s="52"/>
      <c r="S49" s="52"/>
      <c r="T49" s="52"/>
      <c r="U49" s="5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T49" s="53"/>
    </row>
    <row r="50" spans="15:46" s="50" customFormat="1" ht="16.5" customHeight="1">
      <c r="O50" s="52"/>
      <c r="P50" s="52"/>
      <c r="Q50" s="52"/>
      <c r="R50" s="52"/>
      <c r="S50" s="52"/>
      <c r="T50" s="52"/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T50" s="53"/>
    </row>
    <row r="51" spans="15:46" s="50" customFormat="1" ht="16.5" customHeight="1">
      <c r="O51" s="52"/>
      <c r="P51" s="52"/>
      <c r="Q51" s="52"/>
      <c r="R51" s="52"/>
      <c r="S51" s="52"/>
      <c r="T51" s="52"/>
      <c r="U51" s="52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T51" s="53"/>
    </row>
    <row r="52" spans="15:46" s="50" customFormat="1" ht="16.5" customHeight="1"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T52" s="53"/>
    </row>
    <row r="53" spans="15:46" s="50" customFormat="1" ht="16.5" customHeight="1">
      <c r="O53" s="52"/>
      <c r="P53" s="52"/>
      <c r="Q53" s="52"/>
      <c r="R53" s="52"/>
      <c r="S53" s="52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T53" s="53"/>
    </row>
    <row r="54" spans="15:46" s="50" customFormat="1" ht="16.5" customHeight="1">
      <c r="O54" s="52"/>
      <c r="P54" s="52"/>
      <c r="Q54" s="52"/>
      <c r="R54" s="52"/>
      <c r="S54" s="52"/>
      <c r="T54" s="52"/>
      <c r="U54" s="52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T54" s="53"/>
    </row>
    <row r="55" spans="15:46" s="50" customFormat="1" ht="16.5" customHeight="1"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T55" s="53"/>
    </row>
    <row r="56" spans="15:46" s="50" customFormat="1" ht="16.5" customHeight="1"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T56" s="53"/>
    </row>
    <row r="57" spans="15:46" s="50" customFormat="1" ht="16.5" customHeight="1"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T57" s="53"/>
    </row>
    <row r="58" spans="15:46" s="50" customFormat="1" ht="16.5" customHeight="1">
      <c r="O58" s="52"/>
      <c r="P58" s="52"/>
      <c r="Q58" s="52"/>
      <c r="R58" s="52"/>
      <c r="S58" s="52"/>
      <c r="T58" s="52"/>
      <c r="U58" s="52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T58" s="53"/>
    </row>
    <row r="59" spans="15:46" s="50" customFormat="1" ht="16.5" customHeight="1">
      <c r="O59" s="52"/>
      <c r="P59" s="52"/>
      <c r="Q59" s="52"/>
      <c r="R59" s="52"/>
      <c r="S59" s="52"/>
      <c r="T59" s="52"/>
      <c r="U59" s="52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T59" s="53"/>
    </row>
    <row r="60" spans="15:46" s="50" customFormat="1" ht="16.5" customHeight="1">
      <c r="O60" s="52"/>
      <c r="P60" s="52"/>
      <c r="Q60" s="52"/>
      <c r="R60" s="52"/>
      <c r="S60" s="52"/>
      <c r="T60" s="52"/>
      <c r="U60" s="52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T60" s="53"/>
    </row>
    <row r="61" spans="15:46" s="50" customFormat="1" ht="16.5" customHeight="1">
      <c r="O61" s="52"/>
      <c r="P61" s="52"/>
      <c r="Q61" s="52"/>
      <c r="R61" s="52"/>
      <c r="S61" s="52"/>
      <c r="T61" s="52"/>
      <c r="U61" s="5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T61" s="53"/>
    </row>
    <row r="62" spans="15:46" s="50" customFormat="1" ht="16.5" customHeight="1">
      <c r="O62" s="52"/>
      <c r="P62" s="52"/>
      <c r="Q62" s="52"/>
      <c r="R62" s="52"/>
      <c r="S62" s="52"/>
      <c r="T62" s="52"/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T62" s="53"/>
    </row>
    <row r="63" spans="15:46" s="50" customFormat="1" ht="16.5" customHeight="1">
      <c r="O63" s="52"/>
      <c r="P63" s="52"/>
      <c r="Q63" s="52"/>
      <c r="R63" s="52"/>
      <c r="S63" s="52"/>
      <c r="T63" s="52"/>
      <c r="U63" s="52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T63" s="53"/>
    </row>
    <row r="64" spans="15:46" s="50" customFormat="1" ht="16.5" customHeight="1">
      <c r="O64" s="52"/>
      <c r="P64" s="52"/>
      <c r="Q64" s="52"/>
      <c r="R64" s="52"/>
      <c r="S64" s="52"/>
      <c r="T64" s="52"/>
      <c r="U64" s="5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T64" s="53"/>
    </row>
    <row r="65" spans="15:46" s="50" customFormat="1" ht="16.5" customHeight="1">
      <c r="O65" s="52"/>
      <c r="P65" s="52"/>
      <c r="Q65" s="52"/>
      <c r="R65" s="52"/>
      <c r="S65" s="52"/>
      <c r="T65" s="52"/>
      <c r="U65" s="52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T65" s="53"/>
    </row>
    <row r="66" spans="15:46" s="50" customFormat="1" ht="16.5" customHeight="1">
      <c r="O66" s="52"/>
      <c r="P66" s="52"/>
      <c r="Q66" s="52"/>
      <c r="R66" s="52"/>
      <c r="S66" s="52"/>
      <c r="T66" s="52"/>
      <c r="U66" s="52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T66" s="53"/>
    </row>
    <row r="67" spans="15:46" s="50" customFormat="1" ht="16.5" customHeight="1">
      <c r="O67" s="52"/>
      <c r="P67" s="52"/>
      <c r="Q67" s="52"/>
      <c r="R67" s="52"/>
      <c r="S67" s="52"/>
      <c r="T67" s="52"/>
      <c r="U67" s="52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T67" s="53"/>
    </row>
    <row r="68" spans="15:46" s="50" customFormat="1" ht="16.5" customHeight="1">
      <c r="O68" s="52"/>
      <c r="P68" s="52"/>
      <c r="Q68" s="52"/>
      <c r="R68" s="52"/>
      <c r="S68" s="52"/>
      <c r="T68" s="52"/>
      <c r="U68" s="52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T68" s="53"/>
    </row>
    <row r="69" spans="15:46" s="50" customFormat="1" ht="16.5" customHeight="1">
      <c r="O69" s="52"/>
      <c r="P69" s="52"/>
      <c r="Q69" s="52"/>
      <c r="R69" s="52"/>
      <c r="S69" s="52"/>
      <c r="T69" s="52"/>
      <c r="U69" s="52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T69" s="53"/>
    </row>
    <row r="70" spans="15:46" s="50" customFormat="1" ht="16.5" customHeight="1">
      <c r="O70" s="52"/>
      <c r="P70" s="52"/>
      <c r="Q70" s="52"/>
      <c r="R70" s="52"/>
      <c r="S70" s="52"/>
      <c r="T70" s="52"/>
      <c r="U70" s="52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T70" s="53"/>
    </row>
    <row r="71" spans="15:46" s="50" customFormat="1" ht="16.5" customHeight="1">
      <c r="O71" s="52"/>
      <c r="P71" s="52"/>
      <c r="Q71" s="52"/>
      <c r="R71" s="52"/>
      <c r="S71" s="52"/>
      <c r="T71" s="52"/>
      <c r="U71" s="52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T71" s="53"/>
    </row>
    <row r="72" spans="15:46" s="50" customFormat="1" ht="16.5" customHeight="1">
      <c r="O72" s="52"/>
      <c r="P72" s="52"/>
      <c r="Q72" s="52"/>
      <c r="R72" s="52"/>
      <c r="S72" s="52"/>
      <c r="T72" s="52"/>
      <c r="U72" s="5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T72" s="53"/>
    </row>
    <row r="73" spans="15:46" s="50" customFormat="1" ht="16.5" customHeight="1">
      <c r="O73" s="52"/>
      <c r="P73" s="52"/>
      <c r="Q73" s="52"/>
      <c r="R73" s="52"/>
      <c r="S73" s="52"/>
      <c r="T73" s="52"/>
      <c r="U73" s="52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T73" s="53"/>
    </row>
    <row r="74" spans="15:46" s="50" customFormat="1" ht="16.5" customHeight="1">
      <c r="O74" s="52"/>
      <c r="P74" s="52"/>
      <c r="Q74" s="52"/>
      <c r="R74" s="52"/>
      <c r="S74" s="52"/>
      <c r="T74" s="52"/>
      <c r="U74" s="5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T74" s="53"/>
    </row>
    <row r="75" spans="15:46" s="50" customFormat="1" ht="16.5" customHeight="1">
      <c r="O75" s="52"/>
      <c r="P75" s="52"/>
      <c r="Q75" s="52"/>
      <c r="R75" s="52"/>
      <c r="S75" s="52"/>
      <c r="T75" s="52"/>
      <c r="U75" s="52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T75" s="53"/>
    </row>
    <row r="76" spans="15:46" s="50" customFormat="1" ht="16.5" customHeight="1">
      <c r="O76" s="52"/>
      <c r="P76" s="52"/>
      <c r="Q76" s="52"/>
      <c r="R76" s="52"/>
      <c r="S76" s="52"/>
      <c r="T76" s="52"/>
      <c r="U76" s="52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T76" s="53"/>
    </row>
    <row r="77" spans="15:46" s="50" customFormat="1" ht="16.5" customHeight="1">
      <c r="O77" s="52"/>
      <c r="P77" s="52"/>
      <c r="Q77" s="52"/>
      <c r="R77" s="52"/>
      <c r="S77" s="52"/>
      <c r="T77" s="52"/>
      <c r="U77" s="52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T77" s="53"/>
    </row>
    <row r="78" spans="15:46" s="50" customFormat="1" ht="16.5" customHeight="1">
      <c r="O78" s="52"/>
      <c r="P78" s="52"/>
      <c r="Q78" s="52"/>
      <c r="R78" s="52"/>
      <c r="S78" s="52"/>
      <c r="T78" s="52"/>
      <c r="U78" s="52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T78" s="53"/>
    </row>
    <row r="79" spans="15:46" s="50" customFormat="1" ht="16.5" customHeight="1">
      <c r="O79" s="52"/>
      <c r="P79" s="52"/>
      <c r="Q79" s="52"/>
      <c r="R79" s="52"/>
      <c r="S79" s="52"/>
      <c r="T79" s="52"/>
      <c r="U79" s="52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T79" s="53"/>
    </row>
    <row r="80" spans="15:46" s="50" customFormat="1" ht="16.5" customHeight="1">
      <c r="O80" s="52"/>
      <c r="P80" s="52"/>
      <c r="Q80" s="52"/>
      <c r="R80" s="52"/>
      <c r="S80" s="52"/>
      <c r="T80" s="52"/>
      <c r="U80" s="52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T80" s="53"/>
    </row>
    <row r="81" spans="15:46" s="50" customFormat="1" ht="16.5" customHeight="1">
      <c r="O81" s="52"/>
      <c r="P81" s="52"/>
      <c r="Q81" s="52"/>
      <c r="R81" s="52"/>
      <c r="S81" s="52"/>
      <c r="T81" s="52"/>
      <c r="U81" s="52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T81" s="53"/>
    </row>
    <row r="82" spans="15:46" s="50" customFormat="1" ht="16.5" customHeight="1">
      <c r="O82" s="52"/>
      <c r="P82" s="52"/>
      <c r="Q82" s="52"/>
      <c r="R82" s="52"/>
      <c r="S82" s="52"/>
      <c r="T82" s="52"/>
      <c r="U82" s="52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T82" s="53"/>
    </row>
    <row r="83" spans="15:46" s="50" customFormat="1" ht="16.5" customHeight="1">
      <c r="O83" s="52"/>
      <c r="P83" s="52"/>
      <c r="Q83" s="52"/>
      <c r="R83" s="52"/>
      <c r="S83" s="52"/>
      <c r="T83" s="52"/>
      <c r="U83" s="52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T83" s="53"/>
    </row>
    <row r="84" spans="15:46" s="50" customFormat="1" ht="16.5" customHeight="1">
      <c r="O84" s="52"/>
      <c r="P84" s="52"/>
      <c r="Q84" s="52"/>
      <c r="R84" s="52"/>
      <c r="S84" s="52"/>
      <c r="T84" s="52"/>
      <c r="U84" s="52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T84" s="53"/>
    </row>
    <row r="85" spans="15:46" s="50" customFormat="1" ht="16.5" customHeight="1">
      <c r="O85" s="52"/>
      <c r="P85" s="52"/>
      <c r="Q85" s="52"/>
      <c r="R85" s="52"/>
      <c r="S85" s="52"/>
      <c r="T85" s="52"/>
      <c r="U85" s="52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T85" s="53"/>
    </row>
    <row r="86" spans="15:46" s="50" customFormat="1" ht="16.5" customHeight="1">
      <c r="O86" s="52"/>
      <c r="P86" s="52"/>
      <c r="Q86" s="52"/>
      <c r="R86" s="52"/>
      <c r="S86" s="52"/>
      <c r="T86" s="52"/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T86" s="53"/>
    </row>
    <row r="87" spans="15:46" s="50" customFormat="1" ht="16.5" customHeight="1">
      <c r="O87" s="52"/>
      <c r="P87" s="52"/>
      <c r="Q87" s="52"/>
      <c r="R87" s="52"/>
      <c r="S87" s="52"/>
      <c r="T87" s="52"/>
      <c r="U87" s="52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T87" s="53"/>
    </row>
    <row r="88" spans="15:46" s="50" customFormat="1" ht="16.5" customHeight="1">
      <c r="O88" s="52"/>
      <c r="P88" s="52"/>
      <c r="Q88" s="52"/>
      <c r="R88" s="52"/>
      <c r="S88" s="52"/>
      <c r="T88" s="52"/>
      <c r="U88" s="52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T88" s="53"/>
    </row>
    <row r="89" spans="15:46" s="50" customFormat="1" ht="16.5" customHeight="1">
      <c r="O89" s="52"/>
      <c r="P89" s="52"/>
      <c r="Q89" s="52"/>
      <c r="R89" s="52"/>
      <c r="S89" s="52"/>
      <c r="T89" s="52"/>
      <c r="U89" s="52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T89" s="53"/>
    </row>
    <row r="90" spans="15:46" s="50" customFormat="1" ht="16.5" customHeight="1">
      <c r="O90" s="52"/>
      <c r="P90" s="52"/>
      <c r="Q90" s="52"/>
      <c r="R90" s="52"/>
      <c r="S90" s="52"/>
      <c r="T90" s="52"/>
      <c r="U90" s="52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T90" s="53"/>
    </row>
    <row r="91" spans="15:46" s="50" customFormat="1" ht="16.5" customHeight="1">
      <c r="O91" s="52"/>
      <c r="P91" s="52"/>
      <c r="Q91" s="52"/>
      <c r="R91" s="52"/>
      <c r="S91" s="52"/>
      <c r="T91" s="52"/>
      <c r="U91" s="52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T91" s="53"/>
    </row>
    <row r="92" spans="15:46" s="50" customFormat="1" ht="16.5" customHeight="1">
      <c r="O92" s="52"/>
      <c r="P92" s="52"/>
      <c r="Q92" s="52"/>
      <c r="R92" s="52"/>
      <c r="S92" s="52"/>
      <c r="T92" s="52"/>
      <c r="U92" s="52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T92" s="53"/>
    </row>
    <row r="93" spans="15:46" s="50" customFormat="1" ht="16.5" customHeight="1">
      <c r="O93" s="52"/>
      <c r="P93" s="52"/>
      <c r="Q93" s="52"/>
      <c r="R93" s="52"/>
      <c r="S93" s="52"/>
      <c r="T93" s="52"/>
      <c r="U93" s="52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T93" s="53"/>
    </row>
    <row r="94" spans="15:46" s="50" customFormat="1" ht="16.5" customHeight="1">
      <c r="O94" s="52"/>
      <c r="P94" s="52"/>
      <c r="Q94" s="52"/>
      <c r="R94" s="52"/>
      <c r="S94" s="52"/>
      <c r="T94" s="52"/>
      <c r="U94" s="52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T94" s="53"/>
    </row>
    <row r="95" spans="15:46" s="50" customFormat="1" ht="16.5" customHeight="1">
      <c r="O95" s="52"/>
      <c r="P95" s="52"/>
      <c r="Q95" s="52"/>
      <c r="R95" s="52"/>
      <c r="S95" s="52"/>
      <c r="T95" s="52"/>
      <c r="U95" s="52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T95" s="53"/>
    </row>
    <row r="96" spans="15:46" s="50" customFormat="1" ht="16.5" customHeight="1">
      <c r="O96" s="52"/>
      <c r="P96" s="52"/>
      <c r="Q96" s="52"/>
      <c r="R96" s="52"/>
      <c r="S96" s="52"/>
      <c r="T96" s="52"/>
      <c r="U96" s="52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T96" s="53"/>
    </row>
    <row r="97" spans="15:46" s="50" customFormat="1" ht="16.5" customHeight="1">
      <c r="O97" s="52"/>
      <c r="P97" s="52"/>
      <c r="Q97" s="52"/>
      <c r="R97" s="52"/>
      <c r="S97" s="52"/>
      <c r="T97" s="52"/>
      <c r="U97" s="52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T97" s="53"/>
    </row>
    <row r="98" spans="15:46" s="50" customFormat="1" ht="16.5" customHeight="1">
      <c r="O98" s="52"/>
      <c r="P98" s="52"/>
      <c r="Q98" s="52"/>
      <c r="R98" s="52"/>
      <c r="S98" s="52"/>
      <c r="T98" s="52"/>
      <c r="U98" s="52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T98" s="53"/>
    </row>
    <row r="99" spans="15:46" s="50" customFormat="1" ht="16.5" customHeight="1">
      <c r="O99" s="52"/>
      <c r="P99" s="52"/>
      <c r="Q99" s="52"/>
      <c r="R99" s="52"/>
      <c r="S99" s="52"/>
      <c r="T99" s="52"/>
      <c r="U99" s="52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T99" s="53"/>
    </row>
    <row r="100" spans="15:46" s="50" customFormat="1" ht="16.5" customHeight="1">
      <c r="O100" s="52"/>
      <c r="P100" s="52"/>
      <c r="Q100" s="52"/>
      <c r="R100" s="52"/>
      <c r="S100" s="52"/>
      <c r="T100" s="52"/>
      <c r="U100" s="52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T100" s="53"/>
    </row>
    <row r="101" spans="15:46" s="50" customFormat="1" ht="16.5" customHeight="1">
      <c r="O101" s="52"/>
      <c r="P101" s="52"/>
      <c r="Q101" s="52"/>
      <c r="R101" s="52"/>
      <c r="S101" s="52"/>
      <c r="T101" s="52"/>
      <c r="U101" s="52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T101" s="53"/>
    </row>
    <row r="102" spans="15:46" s="50" customFormat="1" ht="16.5" customHeight="1">
      <c r="O102" s="52"/>
      <c r="P102" s="52"/>
      <c r="Q102" s="52"/>
      <c r="R102" s="52"/>
      <c r="S102" s="52"/>
      <c r="T102" s="52"/>
      <c r="U102" s="5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T102" s="53"/>
    </row>
    <row r="103" spans="15:46" s="50" customFormat="1" ht="16.5" customHeight="1">
      <c r="O103" s="52"/>
      <c r="P103" s="52"/>
      <c r="Q103" s="52"/>
      <c r="R103" s="52"/>
      <c r="S103" s="52"/>
      <c r="T103" s="52"/>
      <c r="U103" s="52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T103" s="53"/>
    </row>
    <row r="104" spans="15:46" s="50" customFormat="1" ht="16.5" customHeight="1">
      <c r="O104" s="52"/>
      <c r="P104" s="52"/>
      <c r="Q104" s="52"/>
      <c r="R104" s="52"/>
      <c r="S104" s="52"/>
      <c r="T104" s="52"/>
      <c r="U104" s="52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T104" s="53"/>
    </row>
    <row r="105" spans="15:46" s="50" customFormat="1" ht="16.5" customHeight="1">
      <c r="O105" s="52"/>
      <c r="P105" s="52"/>
      <c r="Q105" s="52"/>
      <c r="R105" s="52"/>
      <c r="S105" s="52"/>
      <c r="T105" s="52"/>
      <c r="U105" s="52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T105" s="53"/>
    </row>
    <row r="106" spans="15:46" s="50" customFormat="1" ht="16.5" customHeight="1">
      <c r="O106" s="52"/>
      <c r="P106" s="52"/>
      <c r="Q106" s="52"/>
      <c r="R106" s="52"/>
      <c r="S106" s="52"/>
      <c r="T106" s="52"/>
      <c r="U106" s="52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T106" s="53"/>
    </row>
    <row r="107" spans="15:46" s="50" customFormat="1" ht="16.5" customHeight="1">
      <c r="O107" s="52"/>
      <c r="P107" s="52"/>
      <c r="Q107" s="52"/>
      <c r="R107" s="52"/>
      <c r="S107" s="52"/>
      <c r="T107" s="52"/>
      <c r="U107" s="52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T107" s="53"/>
    </row>
    <row r="108" spans="15:46" s="50" customFormat="1" ht="16.5" customHeight="1">
      <c r="O108" s="52"/>
      <c r="P108" s="52"/>
      <c r="Q108" s="52"/>
      <c r="R108" s="52"/>
      <c r="S108" s="52"/>
      <c r="T108" s="52"/>
      <c r="U108" s="52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T108" s="53"/>
    </row>
    <row r="109" spans="15:46" s="50" customFormat="1" ht="16.5" customHeight="1">
      <c r="O109" s="52"/>
      <c r="P109" s="52"/>
      <c r="Q109" s="52"/>
      <c r="R109" s="52"/>
      <c r="S109" s="52"/>
      <c r="T109" s="52"/>
      <c r="U109" s="52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T109" s="53"/>
    </row>
    <row r="110" spans="15:46" s="50" customFormat="1" ht="16.5" customHeight="1">
      <c r="O110" s="52"/>
      <c r="P110" s="52"/>
      <c r="Q110" s="52"/>
      <c r="R110" s="52"/>
      <c r="S110" s="52"/>
      <c r="T110" s="52"/>
      <c r="U110" s="5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T110" s="53"/>
    </row>
    <row r="111" spans="15:46" s="50" customFormat="1" ht="16.5" customHeight="1">
      <c r="O111" s="52"/>
      <c r="P111" s="52"/>
      <c r="Q111" s="52"/>
      <c r="R111" s="52"/>
      <c r="S111" s="52"/>
      <c r="T111" s="52"/>
      <c r="U111" s="52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T111" s="53"/>
    </row>
    <row r="112" spans="15:46" s="50" customFormat="1" ht="16.5" customHeight="1">
      <c r="O112" s="52"/>
      <c r="P112" s="52"/>
      <c r="Q112" s="52"/>
      <c r="R112" s="52"/>
      <c r="S112" s="52"/>
      <c r="T112" s="52"/>
      <c r="U112" s="5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T112" s="53"/>
    </row>
    <row r="113" spans="15:46" s="50" customFormat="1" ht="16.5" customHeight="1">
      <c r="O113" s="52"/>
      <c r="P113" s="52"/>
      <c r="Q113" s="52"/>
      <c r="R113" s="52"/>
      <c r="S113" s="52"/>
      <c r="T113" s="52"/>
      <c r="U113" s="52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T113" s="53"/>
    </row>
    <row r="114" spans="15:46" s="50" customFormat="1" ht="16.5" customHeight="1">
      <c r="O114" s="52"/>
      <c r="P114" s="52"/>
      <c r="Q114" s="52"/>
      <c r="R114" s="52"/>
      <c r="S114" s="52"/>
      <c r="T114" s="52"/>
      <c r="U114" s="52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T114" s="53"/>
    </row>
    <row r="115" spans="15:46" s="50" customFormat="1" ht="16.5" customHeight="1">
      <c r="O115" s="52"/>
      <c r="P115" s="52"/>
      <c r="Q115" s="52"/>
      <c r="R115" s="52"/>
      <c r="S115" s="52"/>
      <c r="T115" s="52"/>
      <c r="U115" s="52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T115" s="53"/>
    </row>
    <row r="116" spans="15:46" s="50" customFormat="1" ht="16.5" customHeight="1">
      <c r="O116" s="52"/>
      <c r="P116" s="52"/>
      <c r="Q116" s="52"/>
      <c r="R116" s="52"/>
      <c r="S116" s="52"/>
      <c r="T116" s="52"/>
      <c r="U116" s="52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T116" s="53"/>
    </row>
    <row r="117" spans="15:46" s="50" customFormat="1" ht="16.5" customHeight="1">
      <c r="O117" s="52"/>
      <c r="P117" s="52"/>
      <c r="Q117" s="52"/>
      <c r="R117" s="52"/>
      <c r="S117" s="52"/>
      <c r="T117" s="52"/>
      <c r="U117" s="52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T117" s="53"/>
    </row>
    <row r="118" spans="15:46" s="50" customFormat="1" ht="16.5" customHeight="1">
      <c r="O118" s="52"/>
      <c r="P118" s="52"/>
      <c r="Q118" s="52"/>
      <c r="R118" s="52"/>
      <c r="S118" s="52"/>
      <c r="T118" s="52"/>
      <c r="U118" s="52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T118" s="53"/>
    </row>
    <row r="119" spans="15:46" s="50" customFormat="1" ht="16.5" customHeight="1">
      <c r="O119" s="52"/>
      <c r="P119" s="52"/>
      <c r="Q119" s="52"/>
      <c r="R119" s="52"/>
      <c r="S119" s="52"/>
      <c r="T119" s="52"/>
      <c r="U119" s="52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T119" s="53"/>
    </row>
    <row r="120" spans="15:46" s="50" customFormat="1" ht="16.5" customHeight="1">
      <c r="O120" s="52"/>
      <c r="P120" s="52"/>
      <c r="Q120" s="52"/>
      <c r="R120" s="52"/>
      <c r="S120" s="52"/>
      <c r="T120" s="52"/>
      <c r="U120" s="52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T120" s="53"/>
    </row>
    <row r="121" spans="15:46" s="50" customFormat="1" ht="16.5" customHeight="1">
      <c r="O121" s="52"/>
      <c r="P121" s="52"/>
      <c r="Q121" s="52"/>
      <c r="R121" s="52"/>
      <c r="S121" s="52"/>
      <c r="T121" s="52"/>
      <c r="U121" s="52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T121" s="53"/>
    </row>
    <row r="122" spans="15:46" s="50" customFormat="1" ht="16.5" customHeight="1"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T122" s="53"/>
    </row>
    <row r="123" spans="15:46" s="50" customFormat="1" ht="16.5" customHeight="1">
      <c r="O123" s="52"/>
      <c r="P123" s="52"/>
      <c r="Q123" s="52"/>
      <c r="R123" s="52"/>
      <c r="S123" s="52"/>
      <c r="T123" s="52"/>
      <c r="U123" s="52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T123" s="53"/>
    </row>
    <row r="124" spans="15:46" s="50" customFormat="1">
      <c r="O124" s="52"/>
      <c r="P124" s="52"/>
      <c r="Q124" s="52"/>
      <c r="R124" s="52"/>
      <c r="S124" s="52"/>
      <c r="T124" s="52"/>
      <c r="U124" s="52"/>
    </row>
    <row r="125" spans="15:46" s="50" customFormat="1">
      <c r="O125" s="52"/>
      <c r="P125" s="52"/>
      <c r="Q125" s="52"/>
      <c r="R125" s="52"/>
      <c r="S125" s="52"/>
      <c r="T125" s="52"/>
      <c r="U125" s="52"/>
    </row>
    <row r="126" spans="15:46" s="50" customFormat="1">
      <c r="O126" s="52"/>
      <c r="P126" s="52"/>
      <c r="Q126" s="52"/>
      <c r="R126" s="52"/>
      <c r="S126" s="52"/>
      <c r="T126" s="52"/>
      <c r="U126" s="52"/>
    </row>
    <row r="127" spans="15:46" s="50" customFormat="1">
      <c r="O127" s="52"/>
      <c r="P127" s="52"/>
      <c r="Q127" s="52"/>
      <c r="R127" s="52"/>
      <c r="S127" s="52"/>
      <c r="T127" s="52"/>
      <c r="U127" s="52"/>
    </row>
    <row r="128" spans="15:46" s="50" customFormat="1">
      <c r="O128" s="52"/>
      <c r="P128" s="52"/>
      <c r="Q128" s="52"/>
      <c r="R128" s="52"/>
      <c r="S128" s="52"/>
      <c r="T128" s="52"/>
      <c r="U128" s="52"/>
    </row>
    <row r="129" spans="15:21" s="50" customFormat="1">
      <c r="O129" s="52"/>
      <c r="P129" s="52"/>
      <c r="Q129" s="52"/>
      <c r="R129" s="52"/>
      <c r="S129" s="52"/>
      <c r="T129" s="52"/>
      <c r="U129" s="52"/>
    </row>
    <row r="130" spans="15:21" s="50" customFormat="1">
      <c r="O130" s="52"/>
      <c r="P130" s="52"/>
      <c r="Q130" s="52"/>
      <c r="R130" s="52"/>
      <c r="S130" s="52"/>
      <c r="T130" s="52"/>
      <c r="U130" s="52"/>
    </row>
    <row r="131" spans="15:21" s="50" customFormat="1">
      <c r="O131" s="52"/>
      <c r="P131" s="52"/>
      <c r="Q131" s="52"/>
      <c r="R131" s="52"/>
      <c r="S131" s="52"/>
      <c r="T131" s="52"/>
      <c r="U131" s="52"/>
    </row>
    <row r="132" spans="15:21" s="50" customFormat="1">
      <c r="O132" s="52"/>
      <c r="P132" s="52"/>
      <c r="Q132" s="52"/>
      <c r="R132" s="52"/>
      <c r="S132" s="52"/>
      <c r="T132" s="52"/>
      <c r="U132" s="52"/>
    </row>
    <row r="133" spans="15:21" s="50" customFormat="1">
      <c r="O133" s="52"/>
      <c r="P133" s="52"/>
      <c r="Q133" s="52"/>
      <c r="R133" s="52"/>
      <c r="S133" s="52"/>
      <c r="T133" s="52"/>
      <c r="U133" s="52"/>
    </row>
    <row r="134" spans="15:21" s="50" customFormat="1">
      <c r="O134" s="52"/>
      <c r="P134" s="52"/>
      <c r="Q134" s="52"/>
      <c r="R134" s="52"/>
      <c r="S134" s="52"/>
      <c r="T134" s="52"/>
      <c r="U134" s="52"/>
    </row>
    <row r="135" spans="15:21" s="50" customFormat="1">
      <c r="O135" s="52"/>
      <c r="P135" s="52"/>
      <c r="Q135" s="52"/>
      <c r="R135" s="52"/>
      <c r="S135" s="52"/>
      <c r="T135" s="52"/>
      <c r="U135" s="52"/>
    </row>
    <row r="136" spans="15:21" s="50" customFormat="1">
      <c r="O136" s="52"/>
      <c r="P136" s="52"/>
      <c r="Q136" s="52"/>
      <c r="R136" s="52"/>
      <c r="S136" s="52"/>
      <c r="T136" s="52"/>
      <c r="U136" s="52"/>
    </row>
    <row r="137" spans="15:21" s="50" customFormat="1">
      <c r="O137" s="52"/>
      <c r="P137" s="52"/>
      <c r="Q137" s="52"/>
      <c r="R137" s="52"/>
      <c r="S137" s="52"/>
      <c r="T137" s="52"/>
      <c r="U137" s="52"/>
    </row>
    <row r="138" spans="15:21" s="50" customFormat="1">
      <c r="O138" s="52"/>
      <c r="P138" s="52"/>
      <c r="Q138" s="52"/>
      <c r="R138" s="52"/>
      <c r="S138" s="52"/>
      <c r="T138" s="52"/>
      <c r="U138" s="52"/>
    </row>
    <row r="139" spans="15:21" s="50" customFormat="1">
      <c r="O139" s="52"/>
      <c r="P139" s="52"/>
      <c r="Q139" s="52"/>
      <c r="R139" s="52"/>
      <c r="S139" s="52"/>
      <c r="T139" s="52"/>
      <c r="U139" s="52"/>
    </row>
    <row r="140" spans="15:21" s="50" customFormat="1">
      <c r="O140" s="52"/>
      <c r="P140" s="52"/>
      <c r="Q140" s="52"/>
      <c r="R140" s="52"/>
      <c r="S140" s="52"/>
      <c r="T140" s="52"/>
      <c r="U140" s="52"/>
    </row>
    <row r="141" spans="15:21" s="50" customFormat="1">
      <c r="O141" s="52"/>
      <c r="P141" s="52"/>
      <c r="Q141" s="52"/>
      <c r="R141" s="52"/>
      <c r="S141" s="52"/>
      <c r="T141" s="52"/>
      <c r="U141" s="52"/>
    </row>
    <row r="142" spans="15:21" s="50" customFormat="1">
      <c r="O142" s="52"/>
      <c r="P142" s="52"/>
      <c r="Q142" s="52"/>
      <c r="R142" s="52"/>
      <c r="S142" s="52"/>
      <c r="T142" s="52"/>
      <c r="U142" s="52"/>
    </row>
    <row r="143" spans="15:21" s="50" customFormat="1">
      <c r="O143" s="52"/>
      <c r="P143" s="52"/>
      <c r="Q143" s="52"/>
      <c r="R143" s="52"/>
      <c r="S143" s="52"/>
      <c r="T143" s="52"/>
      <c r="U143" s="52"/>
    </row>
    <row r="144" spans="15:21" s="50" customFormat="1">
      <c r="O144" s="52"/>
      <c r="P144" s="52"/>
      <c r="Q144" s="52"/>
      <c r="R144" s="52"/>
      <c r="S144" s="52"/>
      <c r="T144" s="52"/>
      <c r="U144" s="52"/>
    </row>
    <row r="145" spans="15:21" s="50" customFormat="1">
      <c r="O145" s="52"/>
      <c r="P145" s="52"/>
      <c r="Q145" s="52"/>
      <c r="R145" s="52"/>
      <c r="S145" s="52"/>
      <c r="T145" s="52"/>
      <c r="U145" s="52"/>
    </row>
    <row r="146" spans="15:21" s="50" customFormat="1">
      <c r="O146" s="52"/>
      <c r="P146" s="52"/>
      <c r="Q146" s="52"/>
      <c r="R146" s="52"/>
      <c r="S146" s="52"/>
      <c r="T146" s="52"/>
      <c r="U146" s="52"/>
    </row>
    <row r="147" spans="15:21" s="50" customFormat="1">
      <c r="O147" s="52"/>
      <c r="P147" s="52"/>
      <c r="Q147" s="52"/>
      <c r="R147" s="52"/>
      <c r="S147" s="52"/>
      <c r="T147" s="52"/>
      <c r="U147" s="52"/>
    </row>
    <row r="148" spans="15:21" s="50" customFormat="1">
      <c r="O148" s="52"/>
      <c r="P148" s="52"/>
      <c r="Q148" s="52"/>
      <c r="R148" s="52"/>
      <c r="S148" s="52"/>
      <c r="T148" s="52"/>
      <c r="U148" s="52"/>
    </row>
    <row r="149" spans="15:21" s="50" customFormat="1">
      <c r="O149" s="52"/>
      <c r="P149" s="52"/>
      <c r="Q149" s="52"/>
      <c r="R149" s="52"/>
      <c r="S149" s="52"/>
      <c r="T149" s="52"/>
      <c r="U149" s="52"/>
    </row>
    <row r="150" spans="15:21" s="50" customFormat="1">
      <c r="O150" s="52"/>
      <c r="P150" s="52"/>
      <c r="Q150" s="52"/>
      <c r="R150" s="52"/>
      <c r="S150" s="52"/>
      <c r="T150" s="52"/>
      <c r="U150" s="52"/>
    </row>
    <row r="151" spans="15:21" s="50" customFormat="1">
      <c r="O151" s="52"/>
      <c r="P151" s="52"/>
      <c r="Q151" s="52"/>
      <c r="R151" s="52"/>
      <c r="S151" s="52"/>
      <c r="T151" s="52"/>
      <c r="U151" s="52"/>
    </row>
    <row r="152" spans="15:21" s="50" customFormat="1">
      <c r="O152" s="52"/>
      <c r="P152" s="52"/>
      <c r="Q152" s="52"/>
      <c r="R152" s="52"/>
      <c r="S152" s="52"/>
      <c r="T152" s="52"/>
      <c r="U152" s="52"/>
    </row>
    <row r="153" spans="15:21" s="50" customFormat="1">
      <c r="O153" s="52"/>
      <c r="P153" s="52"/>
      <c r="Q153" s="52"/>
      <c r="R153" s="52"/>
      <c r="S153" s="52"/>
      <c r="T153" s="52"/>
      <c r="U153" s="52"/>
    </row>
    <row r="154" spans="15:21" s="50" customFormat="1">
      <c r="O154" s="52"/>
      <c r="P154" s="52"/>
      <c r="Q154" s="52"/>
      <c r="R154" s="52"/>
      <c r="S154" s="52"/>
      <c r="T154" s="52"/>
      <c r="U154" s="52"/>
    </row>
    <row r="155" spans="15:21" s="50" customFormat="1">
      <c r="O155" s="52"/>
      <c r="P155" s="52"/>
      <c r="Q155" s="52"/>
      <c r="R155" s="52"/>
      <c r="S155" s="52"/>
      <c r="T155" s="52"/>
      <c r="U155" s="52"/>
    </row>
    <row r="156" spans="15:21" s="50" customFormat="1">
      <c r="O156" s="52"/>
      <c r="P156" s="52"/>
      <c r="Q156" s="52"/>
      <c r="R156" s="52"/>
      <c r="S156" s="52"/>
      <c r="T156" s="52"/>
      <c r="U156" s="52"/>
    </row>
    <row r="157" spans="15:21" s="50" customFormat="1">
      <c r="O157" s="52"/>
      <c r="P157" s="52"/>
      <c r="Q157" s="52"/>
      <c r="R157" s="52"/>
      <c r="S157" s="52"/>
      <c r="T157" s="52"/>
      <c r="U157" s="52"/>
    </row>
    <row r="158" spans="15:21" s="50" customFormat="1">
      <c r="O158" s="52"/>
      <c r="P158" s="52"/>
      <c r="Q158" s="52"/>
      <c r="R158" s="52"/>
      <c r="S158" s="52"/>
      <c r="T158" s="52"/>
      <c r="U158" s="52"/>
    </row>
    <row r="159" spans="15:21" s="50" customFormat="1">
      <c r="O159" s="52"/>
      <c r="P159" s="52"/>
      <c r="Q159" s="52"/>
      <c r="R159" s="52"/>
      <c r="S159" s="52"/>
      <c r="T159" s="52"/>
      <c r="U159" s="52"/>
    </row>
    <row r="160" spans="15:21" s="50" customFormat="1">
      <c r="O160" s="52"/>
      <c r="P160" s="52"/>
      <c r="Q160" s="52"/>
      <c r="R160" s="52"/>
      <c r="S160" s="52"/>
      <c r="T160" s="52"/>
      <c r="U160" s="52"/>
    </row>
    <row r="161" spans="15:21" s="50" customFormat="1">
      <c r="O161" s="52"/>
      <c r="P161" s="52"/>
      <c r="Q161" s="52"/>
      <c r="R161" s="52"/>
      <c r="S161" s="52"/>
      <c r="T161" s="52"/>
      <c r="U161" s="52"/>
    </row>
    <row r="162" spans="15:21" s="50" customFormat="1">
      <c r="O162" s="52"/>
      <c r="P162" s="52"/>
      <c r="Q162" s="52"/>
      <c r="R162" s="52"/>
      <c r="S162" s="52"/>
      <c r="T162" s="52"/>
      <c r="U162" s="52"/>
    </row>
    <row r="163" spans="15:21" s="50" customFormat="1">
      <c r="O163" s="52"/>
      <c r="P163" s="52"/>
      <c r="Q163" s="52"/>
      <c r="R163" s="52"/>
      <c r="S163" s="52"/>
      <c r="T163" s="52"/>
      <c r="U163" s="52"/>
    </row>
    <row r="164" spans="15:21" s="50" customFormat="1">
      <c r="O164" s="52"/>
      <c r="P164" s="52"/>
      <c r="Q164" s="52"/>
      <c r="R164" s="52"/>
      <c r="S164" s="52"/>
      <c r="T164" s="52"/>
      <c r="U164" s="52"/>
    </row>
    <row r="165" spans="15:21" s="50" customFormat="1">
      <c r="O165" s="52"/>
      <c r="P165" s="52"/>
      <c r="Q165" s="52"/>
      <c r="R165" s="52"/>
      <c r="S165" s="52"/>
      <c r="T165" s="52"/>
      <c r="U165" s="52"/>
    </row>
    <row r="166" spans="15:21" s="50" customFormat="1">
      <c r="O166" s="52"/>
      <c r="P166" s="52"/>
      <c r="Q166" s="52"/>
      <c r="R166" s="52"/>
      <c r="S166" s="52"/>
      <c r="T166" s="52"/>
      <c r="U166" s="52"/>
    </row>
    <row r="167" spans="15:21" s="50" customFormat="1">
      <c r="O167" s="52"/>
      <c r="P167" s="52"/>
      <c r="Q167" s="52"/>
      <c r="R167" s="52"/>
      <c r="S167" s="52"/>
      <c r="T167" s="52"/>
      <c r="U167" s="52"/>
    </row>
    <row r="168" spans="15:21" s="50" customFormat="1">
      <c r="O168" s="52"/>
      <c r="P168" s="52"/>
      <c r="Q168" s="52"/>
      <c r="R168" s="52"/>
      <c r="S168" s="52"/>
      <c r="T168" s="52"/>
      <c r="U168" s="52"/>
    </row>
    <row r="169" spans="15:21" s="50" customFormat="1">
      <c r="O169" s="52"/>
      <c r="P169" s="52"/>
      <c r="Q169" s="52"/>
      <c r="R169" s="52"/>
      <c r="S169" s="52"/>
      <c r="T169" s="52"/>
      <c r="U169" s="52"/>
    </row>
    <row r="170" spans="15:21" s="50" customFormat="1">
      <c r="O170" s="52"/>
      <c r="P170" s="52"/>
      <c r="Q170" s="52"/>
      <c r="R170" s="52"/>
      <c r="S170" s="52"/>
      <c r="T170" s="52"/>
      <c r="U170" s="52"/>
    </row>
    <row r="171" spans="15:21" s="50" customFormat="1">
      <c r="O171" s="52"/>
      <c r="P171" s="52"/>
      <c r="Q171" s="52"/>
      <c r="R171" s="52"/>
      <c r="S171" s="52"/>
      <c r="T171" s="52"/>
      <c r="U171" s="52"/>
    </row>
    <row r="172" spans="15:21" s="50" customFormat="1">
      <c r="O172" s="52"/>
      <c r="P172" s="52"/>
      <c r="Q172" s="52"/>
      <c r="R172" s="52"/>
      <c r="S172" s="52"/>
      <c r="T172" s="52"/>
      <c r="U172" s="52"/>
    </row>
    <row r="173" spans="15:21" s="50" customFormat="1">
      <c r="O173" s="52"/>
      <c r="P173" s="52"/>
      <c r="Q173" s="52"/>
      <c r="R173" s="52"/>
      <c r="S173" s="52"/>
      <c r="T173" s="52"/>
      <c r="U173" s="52"/>
    </row>
    <row r="174" spans="15:21" s="50" customFormat="1">
      <c r="O174" s="52"/>
      <c r="P174" s="52"/>
      <c r="Q174" s="52"/>
      <c r="R174" s="52"/>
      <c r="S174" s="52"/>
      <c r="T174" s="52"/>
      <c r="U174" s="52"/>
    </row>
    <row r="175" spans="15:21" s="50" customFormat="1">
      <c r="O175" s="52"/>
      <c r="P175" s="52"/>
      <c r="Q175" s="52"/>
      <c r="R175" s="52"/>
      <c r="S175" s="52"/>
      <c r="T175" s="52"/>
      <c r="U175" s="52"/>
    </row>
    <row r="176" spans="15:21" s="50" customFormat="1">
      <c r="O176" s="52"/>
      <c r="P176" s="52"/>
      <c r="Q176" s="52"/>
      <c r="R176" s="52"/>
      <c r="S176" s="52"/>
      <c r="T176" s="52"/>
      <c r="U176" s="52"/>
    </row>
    <row r="177" spans="15:21" s="50" customFormat="1">
      <c r="O177" s="52"/>
      <c r="P177" s="52"/>
      <c r="Q177" s="52"/>
      <c r="R177" s="52"/>
      <c r="S177" s="52"/>
      <c r="T177" s="52"/>
      <c r="U177" s="52"/>
    </row>
    <row r="178" spans="15:21" s="50" customFormat="1">
      <c r="O178" s="52"/>
      <c r="P178" s="52"/>
      <c r="Q178" s="52"/>
      <c r="R178" s="52"/>
      <c r="S178" s="52"/>
      <c r="T178" s="52"/>
      <c r="U178" s="52"/>
    </row>
    <row r="179" spans="15:21" s="50" customFormat="1">
      <c r="O179" s="52"/>
      <c r="P179" s="52"/>
      <c r="Q179" s="52"/>
      <c r="R179" s="52"/>
      <c r="S179" s="52"/>
      <c r="T179" s="52"/>
      <c r="U179" s="52"/>
    </row>
    <row r="180" spans="15:21" s="50" customFormat="1">
      <c r="O180" s="52"/>
      <c r="P180" s="52"/>
      <c r="Q180" s="52"/>
      <c r="R180" s="52"/>
      <c r="S180" s="52"/>
      <c r="T180" s="52"/>
      <c r="U180" s="52"/>
    </row>
    <row r="181" spans="15:21" s="50" customFormat="1">
      <c r="O181" s="52"/>
      <c r="P181" s="52"/>
      <c r="Q181" s="52"/>
      <c r="R181" s="52"/>
      <c r="S181" s="52"/>
      <c r="T181" s="52"/>
      <c r="U181" s="52"/>
    </row>
    <row r="182" spans="15:21" s="50" customFormat="1">
      <c r="O182" s="52"/>
      <c r="P182" s="52"/>
      <c r="Q182" s="52"/>
      <c r="R182" s="52"/>
      <c r="S182" s="52"/>
      <c r="T182" s="52"/>
      <c r="U182" s="52"/>
    </row>
    <row r="183" spans="15:21" s="50" customFormat="1">
      <c r="O183" s="52"/>
      <c r="P183" s="52"/>
      <c r="Q183" s="52"/>
      <c r="R183" s="52"/>
      <c r="S183" s="52"/>
      <c r="T183" s="52"/>
      <c r="U183" s="52"/>
    </row>
    <row r="184" spans="15:21" s="50" customFormat="1">
      <c r="O184" s="52"/>
      <c r="P184" s="52"/>
      <c r="Q184" s="52"/>
      <c r="R184" s="52"/>
      <c r="S184" s="52"/>
      <c r="T184" s="52"/>
      <c r="U184" s="52"/>
    </row>
    <row r="185" spans="15:21" s="50" customFormat="1">
      <c r="O185" s="52"/>
      <c r="P185" s="52"/>
      <c r="Q185" s="52"/>
      <c r="R185" s="52"/>
      <c r="S185" s="52"/>
      <c r="T185" s="52"/>
      <c r="U185" s="52"/>
    </row>
    <row r="186" spans="15:21" s="50" customFormat="1">
      <c r="O186" s="52"/>
      <c r="P186" s="52"/>
      <c r="Q186" s="52"/>
      <c r="R186" s="52"/>
      <c r="S186" s="52"/>
      <c r="T186" s="52"/>
      <c r="U186" s="52"/>
    </row>
    <row r="187" spans="15:21" s="50" customFormat="1">
      <c r="O187" s="52"/>
      <c r="P187" s="52"/>
      <c r="Q187" s="52"/>
      <c r="R187" s="52"/>
      <c r="S187" s="52"/>
      <c r="T187" s="52"/>
      <c r="U187" s="52"/>
    </row>
    <row r="188" spans="15:21" s="50" customFormat="1">
      <c r="O188" s="52"/>
      <c r="P188" s="52"/>
      <c r="Q188" s="52"/>
      <c r="R188" s="52"/>
      <c r="S188" s="52"/>
      <c r="T188" s="52"/>
      <c r="U188" s="52"/>
    </row>
    <row r="189" spans="15:21" s="50" customFormat="1">
      <c r="O189" s="52"/>
      <c r="P189" s="52"/>
      <c r="Q189" s="52"/>
      <c r="R189" s="52"/>
      <c r="S189" s="52"/>
      <c r="T189" s="52"/>
      <c r="U189" s="52"/>
    </row>
    <row r="190" spans="15:21" s="50" customFormat="1">
      <c r="O190" s="52"/>
      <c r="P190" s="52"/>
      <c r="Q190" s="52"/>
      <c r="R190" s="52"/>
      <c r="S190" s="52"/>
      <c r="T190" s="52"/>
      <c r="U190" s="52"/>
    </row>
    <row r="191" spans="15:21" s="50" customFormat="1">
      <c r="O191" s="52"/>
      <c r="P191" s="52"/>
      <c r="Q191" s="52"/>
      <c r="R191" s="52"/>
      <c r="S191" s="52"/>
      <c r="T191" s="52"/>
      <c r="U191" s="52"/>
    </row>
    <row r="192" spans="15:21" s="50" customFormat="1">
      <c r="O192" s="52"/>
      <c r="P192" s="52"/>
      <c r="Q192" s="52"/>
      <c r="R192" s="52"/>
      <c r="S192" s="52"/>
      <c r="T192" s="52"/>
      <c r="U192" s="52"/>
    </row>
    <row r="193" spans="15:21" s="50" customFormat="1">
      <c r="O193" s="52"/>
      <c r="P193" s="52"/>
      <c r="Q193" s="52"/>
      <c r="R193" s="52"/>
      <c r="S193" s="52"/>
      <c r="T193" s="52"/>
      <c r="U193" s="52"/>
    </row>
    <row r="194" spans="15:21" s="50" customFormat="1">
      <c r="O194" s="52"/>
      <c r="P194" s="52"/>
      <c r="Q194" s="52"/>
      <c r="R194" s="52"/>
      <c r="S194" s="52"/>
      <c r="T194" s="52"/>
      <c r="U194" s="52"/>
    </row>
    <row r="195" spans="15:21" s="50" customFormat="1">
      <c r="O195" s="52"/>
      <c r="P195" s="52"/>
      <c r="Q195" s="52"/>
      <c r="R195" s="52"/>
      <c r="S195" s="52"/>
      <c r="T195" s="52"/>
      <c r="U195" s="52"/>
    </row>
    <row r="196" spans="15:21" s="50" customFormat="1">
      <c r="O196" s="52"/>
      <c r="P196" s="52"/>
      <c r="Q196" s="52"/>
      <c r="R196" s="52"/>
      <c r="S196" s="52"/>
      <c r="T196" s="52"/>
      <c r="U196" s="52"/>
    </row>
    <row r="197" spans="15:21" s="50" customFormat="1">
      <c r="O197" s="52"/>
      <c r="P197" s="52"/>
      <c r="Q197" s="52"/>
      <c r="R197" s="52"/>
      <c r="S197" s="52"/>
      <c r="T197" s="52"/>
      <c r="U197" s="52"/>
    </row>
    <row r="198" spans="15:21" s="50" customFormat="1">
      <c r="O198" s="52"/>
      <c r="P198" s="52"/>
      <c r="Q198" s="52"/>
      <c r="R198" s="52"/>
      <c r="S198" s="52"/>
      <c r="T198" s="52"/>
      <c r="U198" s="52"/>
    </row>
    <row r="199" spans="15:21" s="50" customFormat="1">
      <c r="O199" s="52"/>
      <c r="P199" s="52"/>
      <c r="Q199" s="52"/>
      <c r="R199" s="52"/>
      <c r="S199" s="52"/>
      <c r="T199" s="52"/>
      <c r="U199" s="52"/>
    </row>
    <row r="200" spans="15:21" s="50" customFormat="1">
      <c r="O200" s="52"/>
      <c r="P200" s="52"/>
      <c r="Q200" s="52"/>
      <c r="R200" s="52"/>
      <c r="S200" s="52"/>
      <c r="T200" s="52"/>
      <c r="U200" s="52"/>
    </row>
    <row r="201" spans="15:21" s="50" customFormat="1">
      <c r="O201" s="52"/>
      <c r="P201" s="52"/>
      <c r="Q201" s="52"/>
      <c r="R201" s="52"/>
      <c r="S201" s="52"/>
      <c r="T201" s="52"/>
      <c r="U201" s="52"/>
    </row>
    <row r="202" spans="15:21" s="50" customFormat="1">
      <c r="O202" s="52"/>
      <c r="P202" s="52"/>
      <c r="Q202" s="52"/>
      <c r="R202" s="52"/>
      <c r="S202" s="52"/>
      <c r="T202" s="52"/>
      <c r="U202" s="52"/>
    </row>
    <row r="203" spans="15:21" s="50" customFormat="1">
      <c r="O203" s="52"/>
      <c r="P203" s="52"/>
      <c r="Q203" s="52"/>
      <c r="R203" s="52"/>
      <c r="S203" s="52"/>
      <c r="T203" s="52"/>
      <c r="U203" s="52"/>
    </row>
    <row r="204" spans="15:21" s="50" customFormat="1">
      <c r="O204" s="52"/>
      <c r="P204" s="52"/>
      <c r="Q204" s="52"/>
      <c r="R204" s="52"/>
      <c r="S204" s="52"/>
      <c r="T204" s="52"/>
      <c r="U204" s="52"/>
    </row>
    <row r="205" spans="15:21" s="50" customFormat="1">
      <c r="O205" s="52"/>
      <c r="P205" s="52"/>
      <c r="Q205" s="52"/>
      <c r="R205" s="52"/>
      <c r="S205" s="52"/>
      <c r="T205" s="52"/>
      <c r="U205" s="52"/>
    </row>
    <row r="206" spans="15:21" s="50" customFormat="1">
      <c r="O206" s="52"/>
      <c r="P206" s="52"/>
      <c r="Q206" s="52"/>
      <c r="R206" s="52"/>
      <c r="S206" s="52"/>
      <c r="T206" s="52"/>
      <c r="U206" s="52"/>
    </row>
    <row r="207" spans="15:21" s="50" customFormat="1">
      <c r="O207" s="52"/>
      <c r="P207" s="52"/>
      <c r="Q207" s="52"/>
      <c r="R207" s="52"/>
      <c r="S207" s="52"/>
      <c r="T207" s="52"/>
      <c r="U207" s="52"/>
    </row>
    <row r="208" spans="15:21" s="50" customFormat="1">
      <c r="O208" s="52"/>
      <c r="P208" s="52"/>
      <c r="Q208" s="52"/>
      <c r="R208" s="52"/>
      <c r="S208" s="52"/>
      <c r="T208" s="52"/>
      <c r="U208" s="52"/>
    </row>
    <row r="209" spans="15:21" s="50" customFormat="1">
      <c r="O209" s="52"/>
      <c r="P209" s="52"/>
      <c r="Q209" s="52"/>
      <c r="R209" s="52"/>
      <c r="S209" s="52"/>
      <c r="T209" s="52"/>
      <c r="U209" s="52"/>
    </row>
    <row r="210" spans="15:21" s="50" customFormat="1">
      <c r="O210" s="52"/>
      <c r="P210" s="52"/>
      <c r="Q210" s="52"/>
      <c r="R210" s="52"/>
      <c r="S210" s="52"/>
      <c r="T210" s="52"/>
      <c r="U210" s="52"/>
    </row>
    <row r="211" spans="15:21" s="50" customFormat="1">
      <c r="O211" s="52"/>
      <c r="P211" s="52"/>
      <c r="Q211" s="52"/>
      <c r="R211" s="52"/>
      <c r="S211" s="52"/>
      <c r="T211" s="52"/>
      <c r="U211" s="52"/>
    </row>
    <row r="212" spans="15:21" s="50" customFormat="1">
      <c r="O212" s="52"/>
      <c r="P212" s="52"/>
      <c r="Q212" s="52"/>
      <c r="R212" s="52"/>
      <c r="S212" s="52"/>
      <c r="T212" s="52"/>
      <c r="U212" s="52"/>
    </row>
    <row r="213" spans="15:21" s="50" customFormat="1">
      <c r="O213" s="52"/>
      <c r="P213" s="52"/>
      <c r="Q213" s="52"/>
      <c r="R213" s="52"/>
      <c r="S213" s="52"/>
      <c r="T213" s="52"/>
      <c r="U213" s="52"/>
    </row>
    <row r="214" spans="15:21" s="50" customFormat="1">
      <c r="O214" s="52"/>
      <c r="P214" s="52"/>
      <c r="Q214" s="52"/>
      <c r="R214" s="52"/>
      <c r="S214" s="52"/>
      <c r="T214" s="52"/>
      <c r="U214" s="52"/>
    </row>
    <row r="215" spans="15:21" s="50" customFormat="1">
      <c r="O215" s="52"/>
      <c r="P215" s="52"/>
      <c r="Q215" s="52"/>
      <c r="R215" s="52"/>
      <c r="S215" s="52"/>
      <c r="T215" s="52"/>
      <c r="U215" s="52"/>
    </row>
    <row r="216" spans="15:21" s="50" customFormat="1">
      <c r="O216" s="52"/>
      <c r="P216" s="52"/>
      <c r="Q216" s="52"/>
      <c r="R216" s="52"/>
      <c r="S216" s="52"/>
      <c r="T216" s="52"/>
      <c r="U216" s="52"/>
    </row>
    <row r="217" spans="15:21" s="50" customFormat="1">
      <c r="O217" s="52"/>
      <c r="P217" s="52"/>
      <c r="Q217" s="52"/>
      <c r="R217" s="52"/>
      <c r="S217" s="52"/>
      <c r="T217" s="52"/>
      <c r="U217" s="52"/>
    </row>
    <row r="218" spans="15:21" s="50" customFormat="1">
      <c r="O218" s="52"/>
      <c r="P218" s="52"/>
      <c r="Q218" s="52"/>
      <c r="R218" s="52"/>
      <c r="S218" s="52"/>
      <c r="T218" s="52"/>
      <c r="U218" s="52"/>
    </row>
    <row r="219" spans="15:21" s="50" customFormat="1">
      <c r="O219" s="52"/>
      <c r="P219" s="52"/>
      <c r="Q219" s="52"/>
      <c r="R219" s="52"/>
      <c r="S219" s="52"/>
      <c r="T219" s="52"/>
      <c r="U219" s="52"/>
    </row>
    <row r="220" spans="15:21" s="50" customFormat="1">
      <c r="O220" s="52"/>
      <c r="P220" s="52"/>
      <c r="Q220" s="52"/>
      <c r="R220" s="52"/>
      <c r="S220" s="52"/>
      <c r="T220" s="52"/>
      <c r="U220" s="52"/>
    </row>
    <row r="221" spans="15:21" s="50" customFormat="1">
      <c r="O221" s="52"/>
      <c r="P221" s="52"/>
      <c r="Q221" s="52"/>
      <c r="R221" s="52"/>
      <c r="S221" s="52"/>
      <c r="T221" s="52"/>
      <c r="U221" s="52"/>
    </row>
    <row r="222" spans="15:21" s="50" customFormat="1">
      <c r="O222" s="52"/>
      <c r="P222" s="52"/>
      <c r="Q222" s="52"/>
      <c r="R222" s="52"/>
      <c r="S222" s="52"/>
      <c r="T222" s="52"/>
      <c r="U222" s="52"/>
    </row>
    <row r="223" spans="15:21" s="50" customFormat="1">
      <c r="O223" s="52"/>
      <c r="P223" s="52"/>
      <c r="Q223" s="52"/>
      <c r="R223" s="52"/>
      <c r="S223" s="52"/>
      <c r="T223" s="52"/>
      <c r="U223" s="52"/>
    </row>
    <row r="224" spans="15:21" s="50" customFormat="1">
      <c r="O224" s="52"/>
      <c r="P224" s="52"/>
      <c r="Q224" s="52"/>
      <c r="R224" s="52"/>
      <c r="S224" s="52"/>
      <c r="T224" s="52"/>
      <c r="U224" s="52"/>
    </row>
    <row r="225" spans="15:21" s="50" customFormat="1">
      <c r="O225" s="52"/>
      <c r="P225" s="52"/>
      <c r="Q225" s="52"/>
      <c r="R225" s="52"/>
      <c r="S225" s="52"/>
      <c r="T225" s="52"/>
      <c r="U225" s="52"/>
    </row>
    <row r="226" spans="15:21" s="50" customFormat="1">
      <c r="O226" s="52"/>
      <c r="P226" s="52"/>
      <c r="Q226" s="52"/>
      <c r="R226" s="52"/>
      <c r="S226" s="52"/>
      <c r="T226" s="52"/>
      <c r="U226" s="52"/>
    </row>
    <row r="227" spans="15:21" s="50" customFormat="1">
      <c r="O227" s="52"/>
      <c r="P227" s="52"/>
      <c r="Q227" s="52"/>
      <c r="R227" s="52"/>
      <c r="S227" s="52"/>
      <c r="T227" s="52"/>
      <c r="U227" s="52"/>
    </row>
    <row r="228" spans="15:21" s="50" customFormat="1">
      <c r="O228" s="52"/>
      <c r="P228" s="52"/>
      <c r="Q228" s="52"/>
      <c r="R228" s="52"/>
      <c r="S228" s="52"/>
      <c r="T228" s="52"/>
      <c r="U228" s="52"/>
    </row>
    <row r="229" spans="15:21" s="50" customFormat="1">
      <c r="O229" s="52"/>
      <c r="P229" s="52"/>
      <c r="Q229" s="52"/>
      <c r="R229" s="52"/>
      <c r="S229" s="52"/>
      <c r="T229" s="52"/>
      <c r="U229" s="52"/>
    </row>
    <row r="230" spans="15:21" s="50" customFormat="1">
      <c r="O230" s="52"/>
      <c r="P230" s="52"/>
      <c r="Q230" s="52"/>
      <c r="R230" s="52"/>
      <c r="S230" s="52"/>
      <c r="T230" s="52"/>
      <c r="U230" s="52"/>
    </row>
    <row r="231" spans="15:21" s="50" customFormat="1">
      <c r="O231" s="52"/>
      <c r="P231" s="52"/>
      <c r="Q231" s="52"/>
      <c r="R231" s="52"/>
      <c r="S231" s="52"/>
      <c r="T231" s="52"/>
      <c r="U231" s="52"/>
    </row>
    <row r="232" spans="15:21" s="50" customFormat="1">
      <c r="O232" s="52"/>
      <c r="P232" s="52"/>
      <c r="Q232" s="52"/>
      <c r="R232" s="52"/>
      <c r="S232" s="52"/>
      <c r="T232" s="52"/>
      <c r="U232" s="52"/>
    </row>
    <row r="233" spans="15:21" s="50" customFormat="1">
      <c r="O233" s="52"/>
      <c r="P233" s="52"/>
      <c r="Q233" s="52"/>
      <c r="R233" s="52"/>
      <c r="S233" s="52"/>
      <c r="T233" s="52"/>
      <c r="U233" s="52"/>
    </row>
    <row r="234" spans="15:21" s="50" customFormat="1">
      <c r="O234" s="52"/>
      <c r="P234" s="52"/>
      <c r="Q234" s="52"/>
      <c r="R234" s="52"/>
      <c r="S234" s="52"/>
      <c r="T234" s="52"/>
      <c r="U234" s="52"/>
    </row>
    <row r="235" spans="15:21" s="50" customFormat="1">
      <c r="O235" s="52"/>
      <c r="P235" s="52"/>
      <c r="Q235" s="52"/>
      <c r="R235" s="52"/>
      <c r="S235" s="52"/>
      <c r="T235" s="52"/>
      <c r="U235" s="52"/>
    </row>
    <row r="236" spans="15:21" s="50" customFormat="1">
      <c r="O236" s="52"/>
      <c r="P236" s="52"/>
      <c r="Q236" s="52"/>
      <c r="R236" s="52"/>
      <c r="S236" s="52"/>
      <c r="T236" s="52"/>
      <c r="U236" s="52"/>
    </row>
    <row r="237" spans="15:21" s="50" customFormat="1">
      <c r="O237" s="52"/>
      <c r="P237" s="52"/>
      <c r="Q237" s="52"/>
      <c r="R237" s="52"/>
      <c r="S237" s="52"/>
      <c r="T237" s="52"/>
      <c r="U237" s="52"/>
    </row>
    <row r="238" spans="15:21" s="50" customFormat="1">
      <c r="O238" s="52"/>
      <c r="P238" s="52"/>
      <c r="Q238" s="52"/>
      <c r="R238" s="52"/>
      <c r="S238" s="52"/>
      <c r="T238" s="52"/>
      <c r="U238" s="52"/>
    </row>
    <row r="239" spans="15:21" s="50" customFormat="1">
      <c r="O239" s="52"/>
      <c r="P239" s="52"/>
      <c r="Q239" s="52"/>
      <c r="R239" s="52"/>
      <c r="S239" s="52"/>
      <c r="T239" s="52"/>
      <c r="U239" s="52"/>
    </row>
    <row r="240" spans="15:21" s="50" customFormat="1">
      <c r="O240" s="52"/>
      <c r="P240" s="52"/>
      <c r="Q240" s="52"/>
      <c r="R240" s="52"/>
      <c r="S240" s="52"/>
      <c r="T240" s="52"/>
      <c r="U240" s="52"/>
    </row>
    <row r="241" spans="15:21" s="50" customFormat="1">
      <c r="O241" s="52"/>
      <c r="P241" s="52"/>
      <c r="Q241" s="52"/>
      <c r="R241" s="52"/>
      <c r="S241" s="52"/>
      <c r="T241" s="52"/>
      <c r="U241" s="52"/>
    </row>
    <row r="242" spans="15:21" s="50" customFormat="1">
      <c r="O242" s="52"/>
      <c r="P242" s="52"/>
      <c r="Q242" s="52"/>
      <c r="R242" s="52"/>
      <c r="S242" s="52"/>
      <c r="T242" s="52"/>
      <c r="U242" s="52"/>
    </row>
    <row r="243" spans="15:21" s="50" customFormat="1">
      <c r="O243" s="52"/>
      <c r="P243" s="52"/>
      <c r="Q243" s="52"/>
      <c r="R243" s="52"/>
      <c r="S243" s="52"/>
      <c r="T243" s="52"/>
      <c r="U243" s="52"/>
    </row>
  </sheetData>
  <dataConsolidate/>
  <mergeCells count="10">
    <mergeCell ref="AT3:BA3"/>
    <mergeCell ref="I4:M4"/>
    <mergeCell ref="N4:U4"/>
    <mergeCell ref="V4:AC4"/>
    <mergeCell ref="AD4:AK4"/>
    <mergeCell ref="AL4:AS4"/>
    <mergeCell ref="AT4:AU4"/>
    <mergeCell ref="AV4:AW4"/>
    <mergeCell ref="AX4:AY4"/>
    <mergeCell ref="AZ4:BA4"/>
  </mergeCells>
  <dataValidations count="5">
    <dataValidation type="list" allowBlank="1" showInputMessage="1" showErrorMessage="1" sqref="G7:G38">
      <formula1>"Yes, No"</formula1>
    </dataValidation>
    <dataValidation type="list" allowBlank="1" showInputMessage="1" showErrorMessage="1" sqref="E7:E37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7">
      <formula1>"Technical losses, Non-technical losses"</formula1>
    </dataValidation>
    <dataValidation type="list" allowBlank="1" showInputMessage="1" showErrorMessage="1" sqref="E38">
      <formula1>"Losses Reduction, Asset Replacement, General Reinforcement, Fault Level Reduction, Other "</formula1>
    </dataValidation>
    <dataValidation type="list" allowBlank="1" showInputMessage="1" showErrorMessage="1" sqref="D38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zoomScale="85" zoomScaleNormal="85" workbookViewId="0">
      <pane xSplit="10" ySplit="5" topLeftCell="K6" activePane="bottomRight" state="frozen"/>
      <selection activeCell="F28" sqref="F28"/>
      <selection pane="topRight" activeCell="F28" sqref="F28"/>
      <selection pane="bottomLeft" activeCell="F28" sqref="F28"/>
      <selection pane="bottomRight" activeCell="A2" sqref="A2:A3"/>
    </sheetView>
  </sheetViews>
  <sheetFormatPr defaultColWidth="9.140625" defaultRowHeight="12.75"/>
  <cols>
    <col min="1" max="1" width="6.7109375" style="36" customWidth="1"/>
    <col min="2" max="3" width="1.7109375" style="36" customWidth="1"/>
    <col min="4" max="4" width="85" style="36" bestFit="1" customWidth="1"/>
    <col min="5" max="11" width="2.28515625" style="36" customWidth="1"/>
    <col min="12" max="27" width="10.7109375" style="36" customWidth="1"/>
    <col min="28" max="28" width="2.28515625" style="36" customWidth="1"/>
    <col min="29" max="44" width="10.7109375" style="36" hidden="1" customWidth="1"/>
    <col min="45" max="45" width="2.28515625" style="36" hidden="1" customWidth="1"/>
    <col min="46" max="16384" width="9.140625" style="36"/>
  </cols>
  <sheetData>
    <row r="1" spans="1:46" s="3" customFormat="1">
      <c r="A1" s="31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32" t="str">
        <f>'Cover Sheet'!$D$12</f>
        <v>SSES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269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6">
      <c r="C7" s="10" t="s">
        <v>8</v>
      </c>
      <c r="M7" s="24" t="s">
        <v>62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6"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6">
      <c r="D9" s="36" t="s">
        <v>61</v>
      </c>
      <c r="M9" s="260"/>
      <c r="N9" s="44"/>
      <c r="O9" s="44"/>
      <c r="P9" s="44"/>
      <c r="Q9" s="44"/>
      <c r="R9" s="44">
        <v>0.83030000000000004</v>
      </c>
      <c r="S9" s="44">
        <v>1.744</v>
      </c>
      <c r="T9" s="44"/>
      <c r="U9" s="44"/>
      <c r="V9" s="44"/>
      <c r="W9" s="44"/>
      <c r="X9" s="44"/>
      <c r="Y9" s="44"/>
      <c r="Z9" s="33">
        <f>SUM(M9:Q9)</f>
        <v>0</v>
      </c>
      <c r="AA9" s="33">
        <f>SUM(R9:Y9)</f>
        <v>2.5743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6">
      <c r="D10" s="36" t="s">
        <v>60</v>
      </c>
      <c r="M10" s="260"/>
      <c r="N10" s="44"/>
      <c r="O10" s="44"/>
      <c r="P10" s="44"/>
      <c r="Q10" s="44"/>
      <c r="R10" s="44">
        <v>6.22</v>
      </c>
      <c r="S10" s="44">
        <v>4.2809999999999997</v>
      </c>
      <c r="T10" s="44"/>
      <c r="U10" s="44"/>
      <c r="V10" s="44"/>
      <c r="W10" s="44"/>
      <c r="X10" s="44"/>
      <c r="Y10" s="44"/>
      <c r="Z10" s="33">
        <f>SUM(M10:Q10)</f>
        <v>0</v>
      </c>
      <c r="AA10" s="33">
        <f>SUM(R10:Y10)</f>
        <v>10.500999999999999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6">
      <c r="D11" s="36" t="s">
        <v>59</v>
      </c>
      <c r="M11" s="260"/>
      <c r="N11" s="44"/>
      <c r="O11" s="44"/>
      <c r="P11" s="44"/>
      <c r="Q11" s="44"/>
      <c r="R11" s="44">
        <v>0</v>
      </c>
      <c r="S11" s="44">
        <v>0</v>
      </c>
      <c r="T11" s="44"/>
      <c r="U11" s="44"/>
      <c r="V11" s="44"/>
      <c r="W11" s="44"/>
      <c r="X11" s="44"/>
      <c r="Y11" s="44"/>
      <c r="Z11" s="33">
        <f>SUM(M11:Q11)</f>
        <v>0</v>
      </c>
      <c r="AA11" s="33">
        <f>SUM(R11:Y11)</f>
        <v>0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</row>
    <row r="12" spans="1:46">
      <c r="D12" s="36" t="s">
        <v>58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44"/>
      <c r="Y12" s="44"/>
      <c r="Z12" s="33">
        <f>SUM(M12:Q12)</f>
        <v>0</v>
      </c>
      <c r="AA12" s="33">
        <f>SUM(R12:Y12)</f>
        <v>0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</row>
    <row r="13" spans="1:46">
      <c r="D13" s="24" t="s">
        <v>1</v>
      </c>
      <c r="M13" s="99">
        <f t="shared" ref="M13:AA13" si="0">SUM(M9:M12)</f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v>7.0503</v>
      </c>
      <c r="S13" s="34">
        <v>6.0249999999999995</v>
      </c>
      <c r="T13" s="34">
        <f t="shared" si="0"/>
        <v>0</v>
      </c>
      <c r="U13" s="34">
        <f t="shared" si="0"/>
        <v>0</v>
      </c>
      <c r="V13" s="34">
        <f t="shared" si="0"/>
        <v>0</v>
      </c>
      <c r="W13" s="34">
        <f t="shared" si="0"/>
        <v>0</v>
      </c>
      <c r="X13" s="34">
        <f t="shared" si="0"/>
        <v>0</v>
      </c>
      <c r="Y13" s="34">
        <f t="shared" si="0"/>
        <v>0</v>
      </c>
      <c r="Z13" s="34">
        <f t="shared" si="0"/>
        <v>0</v>
      </c>
      <c r="AA13" s="34">
        <f t="shared" si="0"/>
        <v>13.075299999999999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6"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6"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46">
      <c r="C16" s="10" t="s">
        <v>57</v>
      </c>
      <c r="M16" s="24" t="s">
        <v>56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4:44"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</row>
    <row r="18" spans="4:44">
      <c r="D18" s="36" t="s">
        <v>55</v>
      </c>
      <c r="M18" s="26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3">
        <f t="shared" ref="Z18:Z24" si="1">SUM(M18:Q18)</f>
        <v>0</v>
      </c>
      <c r="AA18" s="33">
        <f t="shared" ref="AA18:AA24" si="2">SUM(R18:Y18)</f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</row>
    <row r="19" spans="4:44">
      <c r="D19" s="36" t="s">
        <v>54</v>
      </c>
      <c r="M19" s="260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3">
        <f t="shared" si="1"/>
        <v>0</v>
      </c>
      <c r="AA19" s="33">
        <f t="shared" si="2"/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</row>
    <row r="20" spans="4:44">
      <c r="D20" s="36" t="s">
        <v>53</v>
      </c>
      <c r="M20" s="260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3">
        <f t="shared" si="1"/>
        <v>0</v>
      </c>
      <c r="AA20" s="33">
        <f t="shared" si="2"/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4:44">
      <c r="D21" s="36" t="s">
        <v>52</v>
      </c>
      <c r="M21" s="260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3">
        <f t="shared" si="1"/>
        <v>0</v>
      </c>
      <c r="AA21" s="33">
        <f t="shared" si="2"/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</row>
    <row r="22" spans="4:44">
      <c r="D22" s="36" t="s">
        <v>51</v>
      </c>
      <c r="M22" s="260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3">
        <f t="shared" si="1"/>
        <v>0</v>
      </c>
      <c r="AA22" s="33">
        <f t="shared" si="2"/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4:44">
      <c r="D23" s="36" t="s">
        <v>50</v>
      </c>
      <c r="M23" s="260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3">
        <f t="shared" si="1"/>
        <v>0</v>
      </c>
      <c r="AA23" s="33">
        <f t="shared" si="2"/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4:44">
      <c r="D24" s="36" t="s">
        <v>49</v>
      </c>
      <c r="M24" s="260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33">
        <f t="shared" si="1"/>
        <v>0</v>
      </c>
      <c r="AA24" s="33">
        <f t="shared" si="2"/>
        <v>0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4:44">
      <c r="D25" s="24" t="s">
        <v>1</v>
      </c>
      <c r="M25" s="99">
        <f t="shared" ref="M25:AA25" si="3">SUM(M18:M24)</f>
        <v>0</v>
      </c>
      <c r="N25" s="34">
        <f t="shared" si="3"/>
        <v>0</v>
      </c>
      <c r="O25" s="34">
        <f t="shared" si="3"/>
        <v>0</v>
      </c>
      <c r="P25" s="34">
        <f t="shared" si="3"/>
        <v>0</v>
      </c>
      <c r="Q25" s="34">
        <f t="shared" si="3"/>
        <v>0</v>
      </c>
      <c r="R25" s="34">
        <f t="shared" si="3"/>
        <v>0</v>
      </c>
      <c r="S25" s="34">
        <f t="shared" si="3"/>
        <v>0</v>
      </c>
      <c r="T25" s="34">
        <f t="shared" si="3"/>
        <v>0</v>
      </c>
      <c r="U25" s="34">
        <f t="shared" si="3"/>
        <v>0</v>
      </c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  <c r="Z25" s="34">
        <f t="shared" si="3"/>
        <v>0</v>
      </c>
      <c r="AA25" s="34">
        <f t="shared" si="3"/>
        <v>0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4:44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4:44"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4:44"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</row>
    <row r="29" spans="4:44"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4:44"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</row>
    <row r="31" spans="4:44"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4:44"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3:44"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  <row r="34" spans="13:44"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3:44"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3:44"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13:44"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13:44"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</row>
    <row r="39" spans="13:44"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3:44"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13:44"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13:44"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13:44"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13:44"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3:44"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3:44"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3:44"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13:44"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13:44"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13:44"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13:44"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  <row r="52" spans="13:44"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</row>
    <row r="53" spans="13:44"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</row>
    <row r="54" spans="13:44"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3:44"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</row>
    <row r="56" spans="13:44"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3:44"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3:44"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</row>
    <row r="59" spans="13:44"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3:44"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3:44"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3:44"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</row>
    <row r="63" spans="13:44"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</row>
    <row r="64" spans="13:44"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3:44"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3:44"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3:44"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</row>
    <row r="68" spans="13:44"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</row>
    <row r="69" spans="13:44"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13:44"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</row>
    <row r="71" spans="13:44"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</row>
    <row r="72" spans="13:44"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</row>
    <row r="73" spans="13:44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</row>
    <row r="74" spans="13:44"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</row>
    <row r="75" spans="13:44"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</row>
    <row r="76" spans="13:44"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3:44"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3:44"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</row>
    <row r="79" spans="13:44"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0" spans="13:44"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</row>
    <row r="81" spans="13:44"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</row>
    <row r="82" spans="13:44"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</row>
    <row r="83" spans="13:44"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</row>
    <row r="84" spans="13:44"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3:44"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</row>
    <row r="86" spans="13:44"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3:44"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</row>
    <row r="88" spans="13:44"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3:44"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</row>
    <row r="90" spans="13:44"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</row>
    <row r="91" spans="13:44"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3:44"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3:44"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3:44"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3:44"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3:44"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3:44"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3:44"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</row>
    <row r="99" spans="13:44"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</row>
    <row r="100" spans="13:44"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</row>
    <row r="101" spans="13:44"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</row>
    <row r="102" spans="13:44"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</row>
    <row r="103" spans="13:44"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</row>
    <row r="104" spans="13:44"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</row>
    <row r="105" spans="13:44"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</row>
    <row r="106" spans="13:44"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13:44"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</row>
    <row r="108" spans="13:44"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</row>
    <row r="109" spans="13:44"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</row>
    <row r="110" spans="13:44"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</row>
    <row r="111" spans="13:44"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</row>
    <row r="112" spans="13:44"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</row>
    <row r="113" spans="13:44"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</row>
    <row r="114" spans="13:44"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3:44"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3:44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</row>
    <row r="117" spans="13:44"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</row>
    <row r="118" spans="13:44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3:44"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</row>
    <row r="120" spans="13:44"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</row>
    <row r="121" spans="13:44"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</row>
    <row r="122" spans="13:44"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</row>
    <row r="123" spans="13:44"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</row>
    <row r="124" spans="13:44"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</row>
    <row r="125" spans="13:44"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</row>
    <row r="126" spans="13:44"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</row>
    <row r="127" spans="13:44"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</row>
    <row r="128" spans="13:44"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</row>
    <row r="129" spans="13:44"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</row>
    <row r="130" spans="13:44"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</row>
    <row r="131" spans="13:44"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</row>
    <row r="132" spans="13:44"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</row>
    <row r="133" spans="13:44"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</row>
    <row r="134" spans="13:44"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</row>
    <row r="135" spans="13:44"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3:44"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</row>
    <row r="137" spans="13:44"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</row>
    <row r="138" spans="13:44"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3:44"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</row>
    <row r="140" spans="13:44"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</row>
    <row r="141" spans="13:44"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</row>
    <row r="142" spans="13:44"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</row>
    <row r="143" spans="13:44"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</row>
    <row r="144" spans="13:44"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</row>
    <row r="145" spans="13:44"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</row>
    <row r="146" spans="13:44"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</row>
    <row r="147" spans="13:44"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</row>
    <row r="148" spans="13:44"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</row>
    <row r="149" spans="13:44"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</row>
    <row r="150" spans="13:44"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</row>
    <row r="151" spans="13:44"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</row>
    <row r="152" spans="13:44"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</row>
    <row r="153" spans="13:44"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</row>
    <row r="154" spans="13:44"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</row>
    <row r="155" spans="13:44"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</row>
    <row r="156" spans="13:44"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</row>
    <row r="157" spans="13:44"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</row>
    <row r="158" spans="13:44"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</row>
    <row r="159" spans="13:44"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</row>
    <row r="160" spans="13:44"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</row>
    <row r="161" spans="13:44"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</row>
    <row r="162" spans="13:44"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</row>
    <row r="163" spans="13:44"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</row>
    <row r="164" spans="13:44"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</row>
    <row r="165" spans="13:44"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</row>
    <row r="166" spans="13:44"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3:44"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3:44"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3:44"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3:44"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3:44"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3:44"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3:44"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3:44"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3:44"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3:44"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3:27"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3:27"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3:27"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3:27"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3:27"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3:27"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3:27"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3:27"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3:27"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3:27"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3:27"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3:27"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3:27"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3:27"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3:27"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3:27"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3:27"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3:27"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3:27"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3:27"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3:27"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3:27"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3:27"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3:27"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3:27"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3:27"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3:27"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3:27"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3:27"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3:27"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3:27"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3:27"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3:27"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3:27"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3:27"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3:27"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3:27"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3:27"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3:27"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3:27"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3:27"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3:27"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3:27"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3:27"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3:27"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3:27"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3:27"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3:27"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3:27"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3:27"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3:27"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3:27"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3:27"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3:27"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3:27"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3:27"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3:27"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3:27"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3:27"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3:27"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3:27"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3:27"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3:27"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3:27"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3:27"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3:27"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3:27"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3:27"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3:27"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3:27"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3:27"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3:27"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3:27"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3:27"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3:27"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3:27"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3:27"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3:27"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3:27"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3:27"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3:27"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3:27"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3:27"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3:27"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3:27"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3:27"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3:27"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3:27"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3:27"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3:27"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3:27"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3:27"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3:27"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3:27"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3:27"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3:27"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3:27"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3:27"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3:27"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3:27"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3:27"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3:27"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3:27"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3:27"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3:27"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3:27"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3:27"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3:27"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3:27"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3:27"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3:27"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3:27"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3:27"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3:27"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3:27"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3:27"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3:27"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3:27"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3:27"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3:27"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3:27"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3:27"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3:27"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3:27"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3:27"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3:27"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3:27"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3:27"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3:27"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3:27"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3:27"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3:27"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3:27"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3:27"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3:27"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3:27"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3:27"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3:27"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3:27"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3:27"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3:27"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3:27"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3:27"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3:27"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3:27"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3:27"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3:27"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3:27"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3:27"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3:27"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3:27"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3:27"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3:27"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3:27"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3:27"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3:27"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3:27"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3:27"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3:27"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3:27"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3:27"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3:27"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3:27"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3:27"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3:27"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3:27"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3:27"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3:27"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3:27"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3:27"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3:27"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3:27"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3:27"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3:27"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3:27"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3:27"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3:27"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3:27"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3:27"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3:27"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3:27"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3:27"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3:27"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3:27"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3:27"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3:27"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3:27"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3:27"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3:27"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</sheetData>
  <conditionalFormatting sqref="AA18:AA24">
    <cfRule type="expression" dxfId="242" priority="4" stopIfTrue="1">
      <formula>NOT(ISERROR(SEARCH("Err",AA18)))</formula>
    </cfRule>
  </conditionalFormatting>
  <conditionalFormatting sqref="Z18:Z24">
    <cfRule type="expression" dxfId="241" priority="3" stopIfTrue="1">
      <formula>NOT(ISERROR(SEARCH("Err",Z18)))</formula>
    </cfRule>
  </conditionalFormatting>
  <conditionalFormatting sqref="AA9:AA12">
    <cfRule type="expression" dxfId="240" priority="2" stopIfTrue="1">
      <formula>NOT(ISERROR(SEARCH("Err",AA9)))</formula>
    </cfRule>
  </conditionalFormatting>
  <conditionalFormatting sqref="Z9:Z12">
    <cfRule type="expression" dxfId="239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55"/>
  <sheetViews>
    <sheetView zoomScale="70" zoomScaleNormal="70" workbookViewId="0">
      <pane xSplit="5" topLeftCell="T1" activePane="topRight" state="frozen"/>
      <selection pane="topRight" activeCell="W8" sqref="W8"/>
    </sheetView>
  </sheetViews>
  <sheetFormatPr defaultRowHeight="12.75" outlineLevelCol="1"/>
  <cols>
    <col min="1" max="1" width="6.85546875" style="358" customWidth="1"/>
    <col min="2" max="4" width="1.7109375" style="358" customWidth="1"/>
    <col min="5" max="5" width="61.5703125" style="358" customWidth="1"/>
    <col min="6" max="6" width="2.42578125" style="358" customWidth="1"/>
    <col min="7" max="7" width="15.42578125" style="358" customWidth="1"/>
    <col min="8" max="8" width="2.28515625" style="358" customWidth="1"/>
    <col min="9" max="9" width="26.42578125" style="358" customWidth="1"/>
    <col min="10" max="10" width="2.28515625" style="358" customWidth="1"/>
    <col min="11" max="11" width="26.140625" style="358" customWidth="1"/>
    <col min="12" max="12" width="2.28515625" style="358" customWidth="1"/>
    <col min="13" max="13" width="26.140625" style="358" customWidth="1"/>
    <col min="14" max="14" width="2.28515625" style="358" customWidth="1"/>
    <col min="15" max="15" width="26.140625" style="358" customWidth="1"/>
    <col min="16" max="16" width="2.28515625" style="358" customWidth="1"/>
    <col min="17" max="22" width="10.7109375" style="358" customWidth="1"/>
    <col min="23" max="23" width="15.140625" style="358" customWidth="1"/>
    <col min="24" max="24" width="11.85546875" style="358" customWidth="1"/>
    <col min="25" max="32" width="10.7109375" style="358" customWidth="1"/>
    <col min="33" max="33" width="2.28515625" style="358" customWidth="1"/>
    <col min="34" max="49" width="10.7109375" style="358" customWidth="1"/>
    <col min="50" max="50" width="2.28515625" style="358" customWidth="1"/>
    <col min="51" max="66" width="10.7109375" style="358" customWidth="1"/>
    <col min="67" max="67" width="2.28515625" style="358" customWidth="1"/>
    <col min="68" max="83" width="10.7109375" style="358" customWidth="1"/>
    <col min="84" max="84" width="2.28515625" style="358" customWidth="1"/>
    <col min="85" max="98" width="9.140625" style="358" hidden="1" customWidth="1" outlineLevel="1"/>
    <col min="99" max="99" width="10.7109375" style="358" customWidth="1" collapsed="1"/>
    <col min="100" max="114" width="10.7109375" style="358" customWidth="1"/>
    <col min="115" max="115" width="2.28515625" style="358" customWidth="1"/>
    <col min="116" max="116" width="10.7109375" style="358" customWidth="1" collapsed="1"/>
    <col min="117" max="131" width="10.7109375" style="358" customWidth="1"/>
    <col min="132" max="132" width="2.28515625" style="358" customWidth="1"/>
    <col min="133" max="146" width="9.140625" style="358" hidden="1" customWidth="1" outlineLevel="1"/>
    <col min="147" max="147" width="10.7109375" style="358" customWidth="1" collapsed="1"/>
    <col min="148" max="152" width="10.7109375" style="358" customWidth="1"/>
    <col min="153" max="153" width="11.7109375" style="358" customWidth="1"/>
    <col min="154" max="162" width="10.7109375" style="358" customWidth="1"/>
    <col min="163" max="163" width="2.28515625" style="358" customWidth="1"/>
    <col min="164" max="164" width="10.7109375" style="358" customWidth="1" collapsed="1"/>
    <col min="165" max="169" width="10.7109375" style="358" customWidth="1"/>
    <col min="170" max="170" width="14.7109375" style="358" customWidth="1"/>
    <col min="171" max="178" width="10.7109375" style="358" customWidth="1"/>
    <col min="179" max="179" width="15.85546875" style="358" bestFit="1" customWidth="1"/>
    <col min="180" max="180" width="2.28515625" style="358" customWidth="1"/>
    <col min="181" max="181" width="10.7109375" style="358" customWidth="1" collapsed="1"/>
    <col min="182" max="196" width="10.7109375" style="358" customWidth="1"/>
    <col min="197" max="197" width="2.28515625" style="358" customWidth="1"/>
    <col min="198" max="198" width="10.7109375" style="358" customWidth="1" collapsed="1"/>
    <col min="199" max="213" width="10.7109375" style="358" customWidth="1"/>
    <col min="214" max="214" width="2.28515625" style="358" customWidth="1"/>
    <col min="215" max="215" width="10.7109375" style="358" customWidth="1" collapsed="1"/>
    <col min="216" max="230" width="10.7109375" style="358" customWidth="1"/>
    <col min="231" max="231" width="2.28515625" style="358" customWidth="1"/>
    <col min="232" max="232" width="10.7109375" style="358" customWidth="1" collapsed="1"/>
    <col min="233" max="247" width="10.7109375" style="358" customWidth="1"/>
    <col min="248" max="248" width="2.28515625" style="358" customWidth="1"/>
    <col min="249" max="249" width="9.140625" style="358"/>
    <col min="250" max="250" width="8.5703125" style="358" customWidth="1"/>
    <col min="251" max="16384" width="9.140625" style="358"/>
  </cols>
  <sheetData>
    <row r="1" spans="1:247" s="330" customFormat="1">
      <c r="A1" s="329" t="s">
        <v>440</v>
      </c>
      <c r="E1" s="331"/>
      <c r="F1" s="331"/>
      <c r="G1" s="332"/>
      <c r="H1" s="331"/>
      <c r="I1" s="331"/>
      <c r="J1" s="331"/>
      <c r="K1" s="331"/>
      <c r="L1" s="331"/>
      <c r="M1" s="331"/>
      <c r="N1" s="331"/>
      <c r="O1" s="331"/>
      <c r="P1" s="331"/>
      <c r="AG1" s="333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</row>
    <row r="2" spans="1:247" s="330" customFormat="1">
      <c r="A2" s="335" t="str">
        <f>'Cover Sheet'!$D$12</f>
        <v>SSES</v>
      </c>
      <c r="E2" s="331"/>
      <c r="F2" s="331"/>
      <c r="G2" s="332"/>
      <c r="H2" s="331"/>
      <c r="I2" s="331"/>
      <c r="J2" s="331"/>
      <c r="K2" s="331"/>
      <c r="L2" s="331"/>
      <c r="M2" s="331"/>
      <c r="N2" s="331"/>
      <c r="O2" s="331"/>
      <c r="P2" s="331"/>
      <c r="Q2" s="336"/>
      <c r="R2" s="336" t="s">
        <v>8</v>
      </c>
      <c r="AG2" s="333"/>
      <c r="AH2" s="336"/>
      <c r="AI2" s="336" t="s">
        <v>31</v>
      </c>
      <c r="AY2" s="336"/>
      <c r="AZ2" s="336" t="s">
        <v>32</v>
      </c>
      <c r="BP2" s="336"/>
      <c r="BQ2" s="336" t="s">
        <v>11</v>
      </c>
      <c r="CG2" s="334" t="s">
        <v>6</v>
      </c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6"/>
      <c r="CV2" s="336" t="s">
        <v>34</v>
      </c>
      <c r="DL2" s="336"/>
      <c r="DM2" s="336" t="s">
        <v>19</v>
      </c>
      <c r="EC2" s="334" t="s">
        <v>6</v>
      </c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6"/>
      <c r="ER2" s="336" t="s">
        <v>20</v>
      </c>
      <c r="FH2" s="336"/>
      <c r="FI2" s="336" t="s">
        <v>21</v>
      </c>
      <c r="FY2" s="336"/>
      <c r="FZ2" s="336" t="s">
        <v>35</v>
      </c>
      <c r="GP2" s="336"/>
      <c r="GQ2" s="336" t="s">
        <v>36</v>
      </c>
      <c r="HG2" s="336"/>
      <c r="HH2" s="336" t="s">
        <v>37</v>
      </c>
      <c r="HX2" s="336"/>
      <c r="HY2" s="336" t="s">
        <v>38</v>
      </c>
    </row>
    <row r="3" spans="1:247" s="330" customFormat="1">
      <c r="A3" s="337">
        <f>'Cover Sheet'!$D$14</f>
        <v>2017</v>
      </c>
      <c r="E3" s="331"/>
      <c r="F3" s="331"/>
      <c r="G3" s="332"/>
      <c r="H3" s="331"/>
      <c r="I3" s="331"/>
      <c r="J3" s="331"/>
      <c r="K3" s="331"/>
      <c r="L3" s="331"/>
      <c r="M3" s="331"/>
      <c r="N3" s="331"/>
      <c r="O3" s="331"/>
      <c r="P3" s="331"/>
      <c r="R3" s="338" t="s">
        <v>2</v>
      </c>
      <c r="S3" s="339"/>
      <c r="T3" s="339"/>
      <c r="U3" s="339"/>
      <c r="V3" s="339"/>
      <c r="W3" s="338" t="s">
        <v>3</v>
      </c>
      <c r="X3" s="339"/>
      <c r="Y3" s="339"/>
      <c r="Z3" s="339"/>
      <c r="AA3" s="339"/>
      <c r="AB3" s="339"/>
      <c r="AC3" s="339"/>
      <c r="AD3" s="340"/>
      <c r="AE3" s="341" t="s">
        <v>1</v>
      </c>
      <c r="AF3" s="341"/>
      <c r="AG3" s="333"/>
      <c r="AI3" s="338" t="s">
        <v>2</v>
      </c>
      <c r="AJ3" s="339"/>
      <c r="AK3" s="339"/>
      <c r="AL3" s="339"/>
      <c r="AM3" s="339"/>
      <c r="AN3" s="338" t="s">
        <v>3</v>
      </c>
      <c r="AO3" s="339"/>
      <c r="AP3" s="339"/>
      <c r="AQ3" s="339"/>
      <c r="AR3" s="339"/>
      <c r="AS3" s="339"/>
      <c r="AT3" s="339"/>
      <c r="AU3" s="340"/>
      <c r="AV3" s="341" t="s">
        <v>1</v>
      </c>
      <c r="AW3" s="341"/>
      <c r="AZ3" s="338" t="s">
        <v>2</v>
      </c>
      <c r="BA3" s="339"/>
      <c r="BB3" s="339"/>
      <c r="BC3" s="339"/>
      <c r="BD3" s="339"/>
      <c r="BE3" s="338" t="s">
        <v>3</v>
      </c>
      <c r="BF3" s="339"/>
      <c r="BG3" s="339"/>
      <c r="BH3" s="339"/>
      <c r="BI3" s="339"/>
      <c r="BJ3" s="339"/>
      <c r="BK3" s="339"/>
      <c r="BL3" s="340"/>
      <c r="BM3" s="341" t="s">
        <v>1</v>
      </c>
      <c r="BN3" s="341"/>
      <c r="BQ3" s="338" t="s">
        <v>2</v>
      </c>
      <c r="BR3" s="339"/>
      <c r="BS3" s="339"/>
      <c r="BT3" s="339"/>
      <c r="BU3" s="339"/>
      <c r="BV3" s="338" t="s">
        <v>3</v>
      </c>
      <c r="BW3" s="339"/>
      <c r="BX3" s="339"/>
      <c r="BY3" s="339"/>
      <c r="BZ3" s="339"/>
      <c r="CA3" s="339"/>
      <c r="CB3" s="339"/>
      <c r="CC3" s="340"/>
      <c r="CD3" s="341" t="s">
        <v>1</v>
      </c>
      <c r="CE3" s="341"/>
      <c r="CG3" s="330" t="s">
        <v>4</v>
      </c>
      <c r="CH3" s="338" t="s">
        <v>2</v>
      </c>
      <c r="CI3" s="339"/>
      <c r="CJ3" s="339"/>
      <c r="CK3" s="339"/>
      <c r="CL3" s="339"/>
      <c r="CM3" s="338" t="s">
        <v>3</v>
      </c>
      <c r="CN3" s="339"/>
      <c r="CO3" s="339"/>
      <c r="CP3" s="339"/>
      <c r="CQ3" s="339"/>
      <c r="CR3" s="339"/>
      <c r="CS3" s="339"/>
      <c r="CT3" s="340"/>
      <c r="CV3" s="338" t="s">
        <v>2</v>
      </c>
      <c r="CW3" s="339"/>
      <c r="CX3" s="339"/>
      <c r="CY3" s="339"/>
      <c r="CZ3" s="339"/>
      <c r="DA3" s="338" t="s">
        <v>3</v>
      </c>
      <c r="DB3" s="339"/>
      <c r="DC3" s="339"/>
      <c r="DD3" s="339"/>
      <c r="DE3" s="339"/>
      <c r="DF3" s="339"/>
      <c r="DG3" s="339"/>
      <c r="DH3" s="340"/>
      <c r="DI3" s="341" t="s">
        <v>1</v>
      </c>
      <c r="DJ3" s="341"/>
      <c r="DM3" s="338" t="s">
        <v>2</v>
      </c>
      <c r="DN3" s="339"/>
      <c r="DO3" s="339"/>
      <c r="DP3" s="339"/>
      <c r="DQ3" s="339"/>
      <c r="DR3" s="338" t="s">
        <v>3</v>
      </c>
      <c r="DS3" s="339"/>
      <c r="DT3" s="339"/>
      <c r="DU3" s="339"/>
      <c r="DV3" s="339"/>
      <c r="DW3" s="339"/>
      <c r="DX3" s="339"/>
      <c r="DY3" s="340"/>
      <c r="DZ3" s="341" t="s">
        <v>1</v>
      </c>
      <c r="EA3" s="341"/>
      <c r="EC3" s="330" t="s">
        <v>4</v>
      </c>
      <c r="ED3" s="338" t="s">
        <v>2</v>
      </c>
      <c r="EE3" s="339"/>
      <c r="EF3" s="339"/>
      <c r="EG3" s="339"/>
      <c r="EH3" s="339"/>
      <c r="EI3" s="338" t="s">
        <v>3</v>
      </c>
      <c r="EJ3" s="339"/>
      <c r="EK3" s="339"/>
      <c r="EL3" s="339"/>
      <c r="EM3" s="339"/>
      <c r="EN3" s="339"/>
      <c r="EO3" s="339"/>
      <c r="EP3" s="340"/>
      <c r="ER3" s="338" t="s">
        <v>2</v>
      </c>
      <c r="ES3" s="339"/>
      <c r="ET3" s="339"/>
      <c r="EU3" s="339"/>
      <c r="EV3" s="339"/>
      <c r="EW3" s="338" t="s">
        <v>3</v>
      </c>
      <c r="EX3" s="339"/>
      <c r="EY3" s="339"/>
      <c r="EZ3" s="339"/>
      <c r="FA3" s="339"/>
      <c r="FB3" s="339"/>
      <c r="FC3" s="339"/>
      <c r="FD3" s="340"/>
      <c r="FE3" s="341" t="s">
        <v>1</v>
      </c>
      <c r="FF3" s="341"/>
      <c r="FI3" s="338" t="s">
        <v>2</v>
      </c>
      <c r="FJ3" s="339"/>
      <c r="FK3" s="339"/>
      <c r="FL3" s="339"/>
      <c r="FM3" s="339"/>
      <c r="FN3" s="338" t="s">
        <v>3</v>
      </c>
      <c r="FO3" s="339"/>
      <c r="FP3" s="339"/>
      <c r="FQ3" s="339"/>
      <c r="FR3" s="339"/>
      <c r="FS3" s="339"/>
      <c r="FT3" s="339"/>
      <c r="FU3" s="340"/>
      <c r="FV3" s="341" t="s">
        <v>1</v>
      </c>
      <c r="FW3" s="341"/>
      <c r="FZ3" s="338" t="s">
        <v>2</v>
      </c>
      <c r="GA3" s="339"/>
      <c r="GB3" s="339"/>
      <c r="GC3" s="339"/>
      <c r="GD3" s="339"/>
      <c r="GE3" s="338" t="s">
        <v>3</v>
      </c>
      <c r="GF3" s="339"/>
      <c r="GG3" s="339"/>
      <c r="GH3" s="339"/>
      <c r="GI3" s="339"/>
      <c r="GJ3" s="339"/>
      <c r="GK3" s="339"/>
      <c r="GL3" s="340"/>
      <c r="GM3" s="341" t="s">
        <v>1</v>
      </c>
      <c r="GN3" s="341"/>
      <c r="GQ3" s="338" t="s">
        <v>2</v>
      </c>
      <c r="GR3" s="339"/>
      <c r="GS3" s="339"/>
      <c r="GT3" s="339"/>
      <c r="GU3" s="339"/>
      <c r="GV3" s="338" t="s">
        <v>3</v>
      </c>
      <c r="GW3" s="339"/>
      <c r="GX3" s="339"/>
      <c r="GY3" s="339"/>
      <c r="GZ3" s="339"/>
      <c r="HA3" s="339"/>
      <c r="HB3" s="339"/>
      <c r="HC3" s="340"/>
      <c r="HD3" s="341" t="s">
        <v>1</v>
      </c>
      <c r="HE3" s="341"/>
      <c r="HH3" s="338" t="s">
        <v>2</v>
      </c>
      <c r="HI3" s="339"/>
      <c r="HJ3" s="339"/>
      <c r="HK3" s="339"/>
      <c r="HL3" s="339"/>
      <c r="HM3" s="338" t="s">
        <v>3</v>
      </c>
      <c r="HN3" s="339"/>
      <c r="HO3" s="339"/>
      <c r="HP3" s="339"/>
      <c r="HQ3" s="339"/>
      <c r="HR3" s="339"/>
      <c r="HS3" s="339"/>
      <c r="HT3" s="340"/>
      <c r="HU3" s="341" t="s">
        <v>1</v>
      </c>
      <c r="HV3" s="341"/>
      <c r="HY3" s="338" t="s">
        <v>2</v>
      </c>
      <c r="HZ3" s="339"/>
      <c r="IA3" s="339"/>
      <c r="IB3" s="339"/>
      <c r="IC3" s="339"/>
      <c r="ID3" s="338" t="s">
        <v>3</v>
      </c>
      <c r="IE3" s="339"/>
      <c r="IF3" s="339"/>
      <c r="IG3" s="339"/>
      <c r="IH3" s="339"/>
      <c r="II3" s="339"/>
      <c r="IJ3" s="339"/>
      <c r="IK3" s="340"/>
      <c r="IL3" s="341" t="s">
        <v>1</v>
      </c>
      <c r="IM3" s="341"/>
    </row>
    <row r="4" spans="1:247" s="330" customFormat="1">
      <c r="D4" s="342"/>
      <c r="E4" s="331"/>
      <c r="F4" s="331"/>
      <c r="G4" s="332"/>
      <c r="H4" s="331"/>
      <c r="I4" s="331"/>
      <c r="J4" s="331"/>
      <c r="K4" s="331"/>
      <c r="L4" s="331"/>
      <c r="M4" s="331"/>
      <c r="N4" s="331"/>
      <c r="O4" s="331"/>
      <c r="P4" s="331"/>
      <c r="R4" s="343">
        <v>2011</v>
      </c>
      <c r="S4" s="331">
        <v>2012</v>
      </c>
      <c r="T4" s="331">
        <v>2013</v>
      </c>
      <c r="U4" s="331">
        <v>2014</v>
      </c>
      <c r="V4" s="331">
        <v>2015</v>
      </c>
      <c r="W4" s="343">
        <v>2016</v>
      </c>
      <c r="X4" s="331">
        <v>2017</v>
      </c>
      <c r="Y4" s="331">
        <v>2018</v>
      </c>
      <c r="Z4" s="331">
        <v>2019</v>
      </c>
      <c r="AA4" s="331">
        <v>2020</v>
      </c>
      <c r="AB4" s="331">
        <v>2021</v>
      </c>
      <c r="AC4" s="331">
        <v>2022</v>
      </c>
      <c r="AD4" s="344">
        <v>2023</v>
      </c>
      <c r="AE4" s="330" t="s">
        <v>2</v>
      </c>
      <c r="AF4" s="330" t="s">
        <v>3</v>
      </c>
      <c r="AG4" s="333"/>
      <c r="AI4" s="343">
        <v>2011</v>
      </c>
      <c r="AJ4" s="331">
        <v>2012</v>
      </c>
      <c r="AK4" s="331">
        <v>2013</v>
      </c>
      <c r="AL4" s="331">
        <v>2014</v>
      </c>
      <c r="AM4" s="331">
        <v>2015</v>
      </c>
      <c r="AN4" s="343">
        <v>2016</v>
      </c>
      <c r="AO4" s="331">
        <v>2017</v>
      </c>
      <c r="AP4" s="331">
        <v>2018</v>
      </c>
      <c r="AQ4" s="331">
        <v>2019</v>
      </c>
      <c r="AR4" s="331">
        <v>2020</v>
      </c>
      <c r="AS4" s="331">
        <v>2021</v>
      </c>
      <c r="AT4" s="331">
        <v>2022</v>
      </c>
      <c r="AU4" s="344">
        <v>2023</v>
      </c>
      <c r="AV4" s="330" t="s">
        <v>2</v>
      </c>
      <c r="AW4" s="330" t="s">
        <v>3</v>
      </c>
      <c r="AZ4" s="343">
        <v>2011</v>
      </c>
      <c r="BA4" s="331">
        <v>2012</v>
      </c>
      <c r="BB4" s="331">
        <v>2013</v>
      </c>
      <c r="BC4" s="331">
        <v>2014</v>
      </c>
      <c r="BD4" s="331">
        <v>2015</v>
      </c>
      <c r="BE4" s="343">
        <v>2016</v>
      </c>
      <c r="BF4" s="331">
        <v>2017</v>
      </c>
      <c r="BG4" s="331">
        <v>2018</v>
      </c>
      <c r="BH4" s="331">
        <v>2019</v>
      </c>
      <c r="BI4" s="331">
        <v>2020</v>
      </c>
      <c r="BJ4" s="331">
        <v>2021</v>
      </c>
      <c r="BK4" s="331">
        <v>2022</v>
      </c>
      <c r="BL4" s="344">
        <v>2023</v>
      </c>
      <c r="BM4" s="330" t="s">
        <v>2</v>
      </c>
      <c r="BN4" s="330" t="s">
        <v>3</v>
      </c>
      <c r="BQ4" s="343">
        <v>2011</v>
      </c>
      <c r="BR4" s="331">
        <v>2012</v>
      </c>
      <c r="BS4" s="331">
        <v>2013</v>
      </c>
      <c r="BT4" s="331">
        <v>2014</v>
      </c>
      <c r="BU4" s="331">
        <v>2015</v>
      </c>
      <c r="BV4" s="343">
        <v>2016</v>
      </c>
      <c r="BW4" s="331">
        <v>2017</v>
      </c>
      <c r="BX4" s="331">
        <v>2018</v>
      </c>
      <c r="BY4" s="331">
        <v>2019</v>
      </c>
      <c r="BZ4" s="331">
        <v>2020</v>
      </c>
      <c r="CA4" s="331">
        <v>2021</v>
      </c>
      <c r="CB4" s="331">
        <v>2022</v>
      </c>
      <c r="CC4" s="344">
        <v>2023</v>
      </c>
      <c r="CD4" s="330" t="s">
        <v>2</v>
      </c>
      <c r="CE4" s="330" t="s">
        <v>3</v>
      </c>
      <c r="CG4" s="330">
        <v>2010</v>
      </c>
      <c r="CH4" s="343">
        <v>2011</v>
      </c>
      <c r="CI4" s="331">
        <v>2012</v>
      </c>
      <c r="CJ4" s="331">
        <v>2013</v>
      </c>
      <c r="CK4" s="331">
        <v>2014</v>
      </c>
      <c r="CL4" s="331">
        <v>2015</v>
      </c>
      <c r="CM4" s="343">
        <v>2016</v>
      </c>
      <c r="CN4" s="331">
        <v>2017</v>
      </c>
      <c r="CO4" s="331">
        <v>2018</v>
      </c>
      <c r="CP4" s="331">
        <v>2019</v>
      </c>
      <c r="CQ4" s="331">
        <v>2020</v>
      </c>
      <c r="CR4" s="331">
        <v>2021</v>
      </c>
      <c r="CS4" s="331">
        <v>2022</v>
      </c>
      <c r="CT4" s="344">
        <v>2023</v>
      </c>
      <c r="CV4" s="343">
        <v>2011</v>
      </c>
      <c r="CW4" s="331">
        <v>2012</v>
      </c>
      <c r="CX4" s="331">
        <v>2013</v>
      </c>
      <c r="CY4" s="331">
        <v>2014</v>
      </c>
      <c r="CZ4" s="331">
        <v>2015</v>
      </c>
      <c r="DA4" s="343">
        <v>2016</v>
      </c>
      <c r="DB4" s="331">
        <v>2017</v>
      </c>
      <c r="DC4" s="331">
        <v>2018</v>
      </c>
      <c r="DD4" s="331">
        <v>2019</v>
      </c>
      <c r="DE4" s="331">
        <v>2020</v>
      </c>
      <c r="DF4" s="331">
        <v>2021</v>
      </c>
      <c r="DG4" s="331">
        <v>2022</v>
      </c>
      <c r="DH4" s="344">
        <v>2023</v>
      </c>
      <c r="DI4" s="330" t="s">
        <v>2</v>
      </c>
      <c r="DJ4" s="330" t="s">
        <v>3</v>
      </c>
      <c r="DM4" s="343">
        <v>2011</v>
      </c>
      <c r="DN4" s="331">
        <v>2012</v>
      </c>
      <c r="DO4" s="331">
        <v>2013</v>
      </c>
      <c r="DP4" s="331">
        <v>2014</v>
      </c>
      <c r="DQ4" s="331">
        <v>2015</v>
      </c>
      <c r="DR4" s="343">
        <v>2016</v>
      </c>
      <c r="DS4" s="331">
        <v>2017</v>
      </c>
      <c r="DT4" s="331">
        <v>2018</v>
      </c>
      <c r="DU4" s="331">
        <v>2019</v>
      </c>
      <c r="DV4" s="331">
        <v>2020</v>
      </c>
      <c r="DW4" s="331">
        <v>2021</v>
      </c>
      <c r="DX4" s="331">
        <v>2022</v>
      </c>
      <c r="DY4" s="344">
        <v>2023</v>
      </c>
      <c r="DZ4" s="330" t="s">
        <v>2</v>
      </c>
      <c r="EA4" s="330" t="s">
        <v>3</v>
      </c>
      <c r="EC4" s="330">
        <v>2010</v>
      </c>
      <c r="ED4" s="343">
        <v>2011</v>
      </c>
      <c r="EE4" s="331">
        <v>2012</v>
      </c>
      <c r="EF4" s="331">
        <v>2013</v>
      </c>
      <c r="EG4" s="331">
        <v>2014</v>
      </c>
      <c r="EH4" s="331">
        <v>2015</v>
      </c>
      <c r="EI4" s="343">
        <v>2016</v>
      </c>
      <c r="EJ4" s="331">
        <v>2017</v>
      </c>
      <c r="EK4" s="331">
        <v>2018</v>
      </c>
      <c r="EL4" s="331">
        <v>2019</v>
      </c>
      <c r="EM4" s="331">
        <v>2020</v>
      </c>
      <c r="EN4" s="331">
        <v>2021</v>
      </c>
      <c r="EO4" s="331">
        <v>2022</v>
      </c>
      <c r="EP4" s="344">
        <v>2023</v>
      </c>
      <c r="ER4" s="343">
        <v>2011</v>
      </c>
      <c r="ES4" s="331">
        <v>2012</v>
      </c>
      <c r="ET4" s="331">
        <v>2013</v>
      </c>
      <c r="EU4" s="331">
        <v>2014</v>
      </c>
      <c r="EV4" s="331">
        <v>2015</v>
      </c>
      <c r="EW4" s="343">
        <v>2016</v>
      </c>
      <c r="EX4" s="331">
        <v>2017</v>
      </c>
      <c r="EY4" s="331">
        <v>2018</v>
      </c>
      <c r="EZ4" s="331">
        <v>2019</v>
      </c>
      <c r="FA4" s="331">
        <v>2020</v>
      </c>
      <c r="FB4" s="331">
        <v>2021</v>
      </c>
      <c r="FC4" s="331">
        <v>2022</v>
      </c>
      <c r="FD4" s="344">
        <v>2023</v>
      </c>
      <c r="FE4" s="330" t="s">
        <v>2</v>
      </c>
      <c r="FF4" s="330" t="s">
        <v>3</v>
      </c>
      <c r="FI4" s="343">
        <v>2011</v>
      </c>
      <c r="FJ4" s="331">
        <v>2012</v>
      </c>
      <c r="FK4" s="331">
        <v>2013</v>
      </c>
      <c r="FL4" s="331">
        <v>2014</v>
      </c>
      <c r="FM4" s="331">
        <v>2015</v>
      </c>
      <c r="FN4" s="343">
        <v>2016</v>
      </c>
      <c r="FO4" s="331">
        <v>2017</v>
      </c>
      <c r="FP4" s="331">
        <v>2018</v>
      </c>
      <c r="FQ4" s="331">
        <v>2019</v>
      </c>
      <c r="FR4" s="331">
        <v>2020</v>
      </c>
      <c r="FS4" s="331">
        <v>2021</v>
      </c>
      <c r="FT4" s="331">
        <v>2022</v>
      </c>
      <c r="FU4" s="344">
        <v>2023</v>
      </c>
      <c r="FV4" s="330" t="s">
        <v>2</v>
      </c>
      <c r="FW4" s="330" t="s">
        <v>3</v>
      </c>
      <c r="FZ4" s="343">
        <v>2011</v>
      </c>
      <c r="GA4" s="331">
        <v>2012</v>
      </c>
      <c r="GB4" s="331">
        <v>2013</v>
      </c>
      <c r="GC4" s="331">
        <v>2014</v>
      </c>
      <c r="GD4" s="331">
        <v>2015</v>
      </c>
      <c r="GE4" s="343">
        <v>2016</v>
      </c>
      <c r="GF4" s="331">
        <v>2017</v>
      </c>
      <c r="GG4" s="331">
        <v>2018</v>
      </c>
      <c r="GH4" s="331">
        <v>2019</v>
      </c>
      <c r="GI4" s="331">
        <v>2020</v>
      </c>
      <c r="GJ4" s="331">
        <v>2021</v>
      </c>
      <c r="GK4" s="331">
        <v>2022</v>
      </c>
      <c r="GL4" s="344">
        <v>2023</v>
      </c>
      <c r="GM4" s="330" t="s">
        <v>2</v>
      </c>
      <c r="GN4" s="330" t="s">
        <v>3</v>
      </c>
      <c r="GQ4" s="343">
        <v>2011</v>
      </c>
      <c r="GR4" s="331">
        <v>2012</v>
      </c>
      <c r="GS4" s="331">
        <v>2013</v>
      </c>
      <c r="GT4" s="331">
        <v>2014</v>
      </c>
      <c r="GU4" s="331">
        <v>2015</v>
      </c>
      <c r="GV4" s="343">
        <v>2016</v>
      </c>
      <c r="GW4" s="331">
        <v>2017</v>
      </c>
      <c r="GX4" s="331">
        <v>2018</v>
      </c>
      <c r="GY4" s="331">
        <v>2019</v>
      </c>
      <c r="GZ4" s="331">
        <v>2020</v>
      </c>
      <c r="HA4" s="331">
        <v>2021</v>
      </c>
      <c r="HB4" s="331">
        <v>2022</v>
      </c>
      <c r="HC4" s="344">
        <v>2023</v>
      </c>
      <c r="HD4" s="330" t="s">
        <v>2</v>
      </c>
      <c r="HE4" s="330" t="s">
        <v>3</v>
      </c>
      <c r="HH4" s="343">
        <v>2011</v>
      </c>
      <c r="HI4" s="331">
        <v>2012</v>
      </c>
      <c r="HJ4" s="331">
        <v>2013</v>
      </c>
      <c r="HK4" s="331">
        <v>2014</v>
      </c>
      <c r="HL4" s="331">
        <v>2015</v>
      </c>
      <c r="HM4" s="343">
        <v>2016</v>
      </c>
      <c r="HN4" s="331">
        <v>2017</v>
      </c>
      <c r="HO4" s="331">
        <v>2018</v>
      </c>
      <c r="HP4" s="331">
        <v>2019</v>
      </c>
      <c r="HQ4" s="331">
        <v>2020</v>
      </c>
      <c r="HR4" s="331">
        <v>2021</v>
      </c>
      <c r="HS4" s="331">
        <v>2022</v>
      </c>
      <c r="HT4" s="344">
        <v>2023</v>
      </c>
      <c r="HU4" s="330" t="s">
        <v>2</v>
      </c>
      <c r="HV4" s="330" t="s">
        <v>3</v>
      </c>
      <c r="HY4" s="343">
        <v>2011</v>
      </c>
      <c r="HZ4" s="331">
        <v>2012</v>
      </c>
      <c r="IA4" s="331">
        <v>2013</v>
      </c>
      <c r="IB4" s="331">
        <v>2014</v>
      </c>
      <c r="IC4" s="331">
        <v>2015</v>
      </c>
      <c r="ID4" s="343">
        <v>2016</v>
      </c>
      <c r="IE4" s="331">
        <v>2017</v>
      </c>
      <c r="IF4" s="331">
        <v>2018</v>
      </c>
      <c r="IG4" s="331">
        <v>2019</v>
      </c>
      <c r="IH4" s="331">
        <v>2020</v>
      </c>
      <c r="II4" s="331">
        <v>2021</v>
      </c>
      <c r="IJ4" s="331">
        <v>2022</v>
      </c>
      <c r="IK4" s="344">
        <v>2023</v>
      </c>
      <c r="IL4" s="330" t="s">
        <v>2</v>
      </c>
      <c r="IM4" s="330" t="s">
        <v>3</v>
      </c>
    </row>
    <row r="5" spans="1:247" s="330" customFormat="1">
      <c r="D5" s="342" t="s">
        <v>12</v>
      </c>
      <c r="E5" s="345"/>
      <c r="F5" s="345"/>
      <c r="G5" s="332" t="s">
        <v>10</v>
      </c>
      <c r="I5" s="346" t="s">
        <v>13</v>
      </c>
      <c r="J5" s="346"/>
      <c r="K5" s="346" t="s">
        <v>22</v>
      </c>
      <c r="L5" s="331"/>
      <c r="M5" s="346" t="s">
        <v>16</v>
      </c>
      <c r="N5" s="331"/>
      <c r="O5" s="346" t="s">
        <v>17</v>
      </c>
      <c r="P5" s="331"/>
      <c r="Q5" s="347"/>
      <c r="R5" s="348" t="s">
        <v>0</v>
      </c>
      <c r="S5" s="349" t="s">
        <v>0</v>
      </c>
      <c r="T5" s="349" t="s">
        <v>0</v>
      </c>
      <c r="U5" s="349" t="s">
        <v>0</v>
      </c>
      <c r="V5" s="349" t="s">
        <v>0</v>
      </c>
      <c r="W5" s="348" t="s">
        <v>0</v>
      </c>
      <c r="X5" s="349" t="s">
        <v>0</v>
      </c>
      <c r="Y5" s="349" t="s">
        <v>0</v>
      </c>
      <c r="Z5" s="349" t="s">
        <v>0</v>
      </c>
      <c r="AA5" s="349" t="s">
        <v>0</v>
      </c>
      <c r="AB5" s="349" t="s">
        <v>0</v>
      </c>
      <c r="AC5" s="349" t="s">
        <v>0</v>
      </c>
      <c r="AD5" s="350" t="s">
        <v>0</v>
      </c>
      <c r="AE5" s="347" t="s">
        <v>0</v>
      </c>
      <c r="AF5" s="347" t="s">
        <v>0</v>
      </c>
      <c r="AG5" s="333"/>
      <c r="AH5" s="347"/>
      <c r="AI5" s="348" t="s">
        <v>5</v>
      </c>
      <c r="AJ5" s="349" t="s">
        <v>5</v>
      </c>
      <c r="AK5" s="349" t="s">
        <v>5</v>
      </c>
      <c r="AL5" s="349" t="s">
        <v>5</v>
      </c>
      <c r="AM5" s="349" t="s">
        <v>5</v>
      </c>
      <c r="AN5" s="348" t="s">
        <v>5</v>
      </c>
      <c r="AO5" s="349" t="s">
        <v>5</v>
      </c>
      <c r="AP5" s="349" t="s">
        <v>5</v>
      </c>
      <c r="AQ5" s="349" t="s">
        <v>5</v>
      </c>
      <c r="AR5" s="349" t="s">
        <v>5</v>
      </c>
      <c r="AS5" s="349" t="s">
        <v>5</v>
      </c>
      <c r="AT5" s="349" t="s">
        <v>5</v>
      </c>
      <c r="AU5" s="350" t="s">
        <v>5</v>
      </c>
      <c r="AV5" s="347" t="s">
        <v>5</v>
      </c>
      <c r="AW5" s="347" t="s">
        <v>5</v>
      </c>
      <c r="AY5" s="347"/>
      <c r="AZ5" s="348" t="s">
        <v>5</v>
      </c>
      <c r="BA5" s="349" t="s">
        <v>5</v>
      </c>
      <c r="BB5" s="349" t="s">
        <v>5</v>
      </c>
      <c r="BC5" s="349" t="s">
        <v>5</v>
      </c>
      <c r="BD5" s="349" t="s">
        <v>5</v>
      </c>
      <c r="BE5" s="348" t="s">
        <v>5</v>
      </c>
      <c r="BF5" s="349" t="s">
        <v>5</v>
      </c>
      <c r="BG5" s="349" t="s">
        <v>5</v>
      </c>
      <c r="BH5" s="349" t="s">
        <v>5</v>
      </c>
      <c r="BI5" s="349" t="s">
        <v>5</v>
      </c>
      <c r="BJ5" s="349" t="s">
        <v>5</v>
      </c>
      <c r="BK5" s="349" t="s">
        <v>5</v>
      </c>
      <c r="BL5" s="350" t="s">
        <v>5</v>
      </c>
      <c r="BM5" s="347" t="s">
        <v>5</v>
      </c>
      <c r="BN5" s="347" t="s">
        <v>5</v>
      </c>
      <c r="BP5" s="347"/>
      <c r="BQ5" s="348" t="s">
        <v>9</v>
      </c>
      <c r="BR5" s="349" t="s">
        <v>9</v>
      </c>
      <c r="BS5" s="349" t="s">
        <v>9</v>
      </c>
      <c r="BT5" s="349" t="s">
        <v>9</v>
      </c>
      <c r="BU5" s="349" t="s">
        <v>9</v>
      </c>
      <c r="BV5" s="348" t="s">
        <v>9</v>
      </c>
      <c r="BW5" s="349" t="s">
        <v>9</v>
      </c>
      <c r="BX5" s="349" t="s">
        <v>9</v>
      </c>
      <c r="BY5" s="349" t="s">
        <v>9</v>
      </c>
      <c r="BZ5" s="349" t="s">
        <v>9</v>
      </c>
      <c r="CA5" s="349" t="s">
        <v>9</v>
      </c>
      <c r="CB5" s="349" t="s">
        <v>9</v>
      </c>
      <c r="CC5" s="350" t="s">
        <v>9</v>
      </c>
      <c r="CD5" s="347" t="s">
        <v>9</v>
      </c>
      <c r="CE5" s="347" t="s">
        <v>9</v>
      </c>
      <c r="CG5" s="347" t="s">
        <v>7</v>
      </c>
      <c r="CH5" s="348" t="s">
        <v>7</v>
      </c>
      <c r="CI5" s="349" t="s">
        <v>7</v>
      </c>
      <c r="CJ5" s="349" t="s">
        <v>7</v>
      </c>
      <c r="CK5" s="349" t="s">
        <v>7</v>
      </c>
      <c r="CL5" s="349" t="s">
        <v>7</v>
      </c>
      <c r="CM5" s="348" t="s">
        <v>7</v>
      </c>
      <c r="CN5" s="349" t="s">
        <v>7</v>
      </c>
      <c r="CO5" s="349" t="s">
        <v>7</v>
      </c>
      <c r="CP5" s="349" t="s">
        <v>7</v>
      </c>
      <c r="CQ5" s="349" t="s">
        <v>7</v>
      </c>
      <c r="CR5" s="349" t="s">
        <v>7</v>
      </c>
      <c r="CS5" s="349" t="s">
        <v>7</v>
      </c>
      <c r="CT5" s="350" t="s">
        <v>7</v>
      </c>
      <c r="CU5" s="347"/>
      <c r="CV5" s="348" t="s">
        <v>0</v>
      </c>
      <c r="CW5" s="349" t="s">
        <v>0</v>
      </c>
      <c r="CX5" s="349" t="s">
        <v>0</v>
      </c>
      <c r="CY5" s="349" t="s">
        <v>0</v>
      </c>
      <c r="CZ5" s="349" t="s">
        <v>0</v>
      </c>
      <c r="DA5" s="348" t="s">
        <v>0</v>
      </c>
      <c r="DB5" s="349" t="s">
        <v>0</v>
      </c>
      <c r="DC5" s="349" t="s">
        <v>0</v>
      </c>
      <c r="DD5" s="349" t="s">
        <v>0</v>
      </c>
      <c r="DE5" s="349" t="s">
        <v>0</v>
      </c>
      <c r="DF5" s="349" t="s">
        <v>0</v>
      </c>
      <c r="DG5" s="349" t="s">
        <v>0</v>
      </c>
      <c r="DH5" s="350" t="s">
        <v>0</v>
      </c>
      <c r="DI5" s="347" t="s">
        <v>0</v>
      </c>
      <c r="DJ5" s="347" t="s">
        <v>0</v>
      </c>
      <c r="DL5" s="347"/>
      <c r="DM5" s="348" t="s">
        <v>33</v>
      </c>
      <c r="DN5" s="348" t="s">
        <v>33</v>
      </c>
      <c r="DO5" s="348" t="s">
        <v>33</v>
      </c>
      <c r="DP5" s="348" t="s">
        <v>33</v>
      </c>
      <c r="DQ5" s="348" t="s">
        <v>33</v>
      </c>
      <c r="DR5" s="348" t="s">
        <v>33</v>
      </c>
      <c r="DS5" s="349" t="s">
        <v>33</v>
      </c>
      <c r="DT5" s="349" t="s">
        <v>33</v>
      </c>
      <c r="DU5" s="349" t="s">
        <v>33</v>
      </c>
      <c r="DV5" s="349" t="s">
        <v>33</v>
      </c>
      <c r="DW5" s="349" t="s">
        <v>33</v>
      </c>
      <c r="DX5" s="349" t="s">
        <v>33</v>
      </c>
      <c r="DY5" s="349" t="s">
        <v>33</v>
      </c>
      <c r="DZ5" s="348" t="s">
        <v>33</v>
      </c>
      <c r="EA5" s="347" t="s">
        <v>33</v>
      </c>
      <c r="EC5" s="347" t="s">
        <v>7</v>
      </c>
      <c r="ED5" s="348" t="s">
        <v>7</v>
      </c>
      <c r="EE5" s="349" t="s">
        <v>7</v>
      </c>
      <c r="EF5" s="349" t="s">
        <v>7</v>
      </c>
      <c r="EG5" s="349" t="s">
        <v>7</v>
      </c>
      <c r="EH5" s="349" t="s">
        <v>7</v>
      </c>
      <c r="EI5" s="348" t="s">
        <v>7</v>
      </c>
      <c r="EJ5" s="349" t="s">
        <v>7</v>
      </c>
      <c r="EK5" s="349" t="s">
        <v>7</v>
      </c>
      <c r="EL5" s="349" t="s">
        <v>7</v>
      </c>
      <c r="EM5" s="349" t="s">
        <v>7</v>
      </c>
      <c r="EN5" s="349" t="s">
        <v>7</v>
      </c>
      <c r="EO5" s="349" t="s">
        <v>7</v>
      </c>
      <c r="EP5" s="350" t="s">
        <v>7</v>
      </c>
      <c r="EQ5" s="347"/>
      <c r="ER5" s="348" t="s">
        <v>23</v>
      </c>
      <c r="ES5" s="349" t="s">
        <v>23</v>
      </c>
      <c r="ET5" s="348" t="s">
        <v>23</v>
      </c>
      <c r="EU5" s="348" t="s">
        <v>23</v>
      </c>
      <c r="EV5" s="348" t="s">
        <v>23</v>
      </c>
      <c r="EW5" s="348" t="s">
        <v>23</v>
      </c>
      <c r="EX5" s="349" t="s">
        <v>23</v>
      </c>
      <c r="EY5" s="349" t="s">
        <v>23</v>
      </c>
      <c r="EZ5" s="349" t="s">
        <v>23</v>
      </c>
      <c r="FA5" s="349" t="s">
        <v>23</v>
      </c>
      <c r="FB5" s="349" t="s">
        <v>23</v>
      </c>
      <c r="FC5" s="349" t="s">
        <v>23</v>
      </c>
      <c r="FD5" s="349" t="s">
        <v>23</v>
      </c>
      <c r="FE5" s="347" t="s">
        <v>23</v>
      </c>
      <c r="FF5" s="347" t="s">
        <v>23</v>
      </c>
      <c r="FH5" s="347"/>
      <c r="FI5" s="348" t="s">
        <v>24</v>
      </c>
      <c r="FJ5" s="349" t="s">
        <v>24</v>
      </c>
      <c r="FK5" s="349" t="s">
        <v>24</v>
      </c>
      <c r="FL5" s="349" t="s">
        <v>24</v>
      </c>
      <c r="FM5" s="349" t="s">
        <v>24</v>
      </c>
      <c r="FN5" s="348" t="s">
        <v>24</v>
      </c>
      <c r="FO5" s="349" t="s">
        <v>24</v>
      </c>
      <c r="FP5" s="349" t="s">
        <v>24</v>
      </c>
      <c r="FQ5" s="349" t="s">
        <v>24</v>
      </c>
      <c r="FR5" s="349" t="s">
        <v>24</v>
      </c>
      <c r="FS5" s="349" t="s">
        <v>24</v>
      </c>
      <c r="FT5" s="349" t="s">
        <v>24</v>
      </c>
      <c r="FU5" s="350" t="s">
        <v>24</v>
      </c>
      <c r="FV5" s="347" t="s">
        <v>24</v>
      </c>
      <c r="FW5" s="347" t="s">
        <v>24</v>
      </c>
      <c r="FY5" s="347"/>
      <c r="FZ5" s="347" t="s">
        <v>199</v>
      </c>
      <c r="GA5" s="347" t="s">
        <v>199</v>
      </c>
      <c r="GB5" s="347" t="s">
        <v>199</v>
      </c>
      <c r="GC5" s="347" t="s">
        <v>199</v>
      </c>
      <c r="GD5" s="347" t="s">
        <v>199</v>
      </c>
      <c r="GE5" s="347" t="s">
        <v>199</v>
      </c>
      <c r="GF5" s="347" t="s">
        <v>199</v>
      </c>
      <c r="GG5" s="347" t="s">
        <v>199</v>
      </c>
      <c r="GH5" s="347" t="s">
        <v>199</v>
      </c>
      <c r="GI5" s="347" t="s">
        <v>199</v>
      </c>
      <c r="GJ5" s="347" t="s">
        <v>199</v>
      </c>
      <c r="GK5" s="347" t="s">
        <v>199</v>
      </c>
      <c r="GL5" s="347" t="s">
        <v>199</v>
      </c>
      <c r="GM5" s="347"/>
      <c r="GN5" s="347"/>
      <c r="GP5" s="347"/>
      <c r="GQ5" s="347" t="s">
        <v>222</v>
      </c>
      <c r="GR5" s="347" t="s">
        <v>222</v>
      </c>
      <c r="GS5" s="347" t="s">
        <v>222</v>
      </c>
      <c r="GT5" s="347" t="s">
        <v>222</v>
      </c>
      <c r="GU5" s="347" t="s">
        <v>222</v>
      </c>
      <c r="GV5" s="347" t="s">
        <v>222</v>
      </c>
      <c r="GW5" s="347" t="s">
        <v>222</v>
      </c>
      <c r="GX5" s="347" t="s">
        <v>222</v>
      </c>
      <c r="GY5" s="347" t="s">
        <v>222</v>
      </c>
      <c r="GZ5" s="347" t="s">
        <v>222</v>
      </c>
      <c r="HA5" s="347" t="s">
        <v>222</v>
      </c>
      <c r="HB5" s="347" t="s">
        <v>222</v>
      </c>
      <c r="HC5" s="347" t="s">
        <v>222</v>
      </c>
      <c r="HD5" s="347"/>
      <c r="HE5" s="347"/>
      <c r="HG5" s="347"/>
      <c r="HH5" s="347" t="s">
        <v>223</v>
      </c>
      <c r="HI5" s="347" t="s">
        <v>223</v>
      </c>
      <c r="HJ5" s="347" t="s">
        <v>223</v>
      </c>
      <c r="HK5" s="347" t="s">
        <v>223</v>
      </c>
      <c r="HL5" s="347" t="s">
        <v>223</v>
      </c>
      <c r="HM5" s="347" t="s">
        <v>223</v>
      </c>
      <c r="HN5" s="347" t="s">
        <v>223</v>
      </c>
      <c r="HO5" s="347" t="s">
        <v>223</v>
      </c>
      <c r="HP5" s="347" t="s">
        <v>223</v>
      </c>
      <c r="HQ5" s="347" t="s">
        <v>223</v>
      </c>
      <c r="HR5" s="347" t="s">
        <v>223</v>
      </c>
      <c r="HS5" s="347" t="s">
        <v>223</v>
      </c>
      <c r="HT5" s="347" t="s">
        <v>223</v>
      </c>
      <c r="HU5" s="347"/>
      <c r="HV5" s="347"/>
      <c r="HX5" s="347"/>
      <c r="HY5" s="347" t="s">
        <v>224</v>
      </c>
      <c r="HZ5" s="347" t="s">
        <v>224</v>
      </c>
      <c r="IA5" s="347" t="s">
        <v>224</v>
      </c>
      <c r="IB5" s="347" t="s">
        <v>224</v>
      </c>
      <c r="IC5" s="347" t="s">
        <v>224</v>
      </c>
      <c r="ID5" s="347" t="s">
        <v>224</v>
      </c>
      <c r="IE5" s="347" t="s">
        <v>224</v>
      </c>
      <c r="IF5" s="347" t="s">
        <v>224</v>
      </c>
      <c r="IG5" s="347" t="s">
        <v>224</v>
      </c>
      <c r="IH5" s="347" t="s">
        <v>224</v>
      </c>
      <c r="II5" s="347" t="s">
        <v>224</v>
      </c>
      <c r="IJ5" s="347" t="s">
        <v>224</v>
      </c>
      <c r="IK5" s="347" t="s">
        <v>224</v>
      </c>
      <c r="IL5" s="347"/>
      <c r="IM5" s="347"/>
    </row>
    <row r="6" spans="1:247" s="351" customFormat="1">
      <c r="B6" s="352"/>
      <c r="D6" s="353"/>
      <c r="E6" s="354"/>
      <c r="F6" s="354"/>
      <c r="G6" s="355"/>
      <c r="H6" s="354"/>
      <c r="I6" s="354"/>
      <c r="J6" s="354"/>
      <c r="K6" s="354"/>
      <c r="L6" s="354"/>
      <c r="M6" s="354"/>
      <c r="N6" s="354"/>
      <c r="O6" s="354"/>
      <c r="P6" s="354"/>
      <c r="Q6" s="352"/>
      <c r="AG6" s="356"/>
      <c r="AH6" s="352"/>
      <c r="AY6" s="352"/>
      <c r="BP6" s="352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2"/>
      <c r="DL6" s="352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2"/>
      <c r="FH6" s="352"/>
      <c r="FY6" s="352"/>
      <c r="GP6" s="352"/>
      <c r="HG6" s="352"/>
      <c r="HX6" s="352"/>
    </row>
    <row r="7" spans="1:247">
      <c r="C7" s="359" t="s">
        <v>14</v>
      </c>
      <c r="L7" s="360"/>
      <c r="N7" s="360"/>
      <c r="Q7" s="352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H7" s="351"/>
      <c r="AY7" s="352"/>
    </row>
    <row r="8" spans="1:247">
      <c r="C8" s="359"/>
      <c r="E8" s="362" t="s">
        <v>441</v>
      </c>
      <c r="F8" s="360"/>
      <c r="G8" s="362" t="s">
        <v>25</v>
      </c>
      <c r="I8" s="362" t="s">
        <v>98</v>
      </c>
      <c r="J8" s="360"/>
      <c r="K8" s="362" t="s">
        <v>442</v>
      </c>
      <c r="L8" s="360"/>
      <c r="M8" s="362" t="s">
        <v>443</v>
      </c>
      <c r="N8" s="360"/>
      <c r="O8" s="362" t="s">
        <v>443</v>
      </c>
      <c r="Q8" s="352"/>
      <c r="R8" s="363"/>
      <c r="S8" s="364"/>
      <c r="T8" s="364"/>
      <c r="U8" s="364"/>
      <c r="V8" s="365"/>
      <c r="W8" s="366">
        <v>0.63700000000000001</v>
      </c>
      <c r="X8" s="366">
        <v>0.31889899999999999</v>
      </c>
      <c r="Y8" s="366"/>
      <c r="Z8" s="366"/>
      <c r="AA8" s="366"/>
      <c r="AB8" s="366"/>
      <c r="AC8" s="366"/>
      <c r="AD8" s="366"/>
      <c r="AE8" s="367">
        <f>SUM(R8:AA8)</f>
        <v>0.95589900000000005</v>
      </c>
      <c r="AF8" s="367">
        <f>SUM(W8:AD8)</f>
        <v>0.95589900000000005</v>
      </c>
      <c r="AH8" s="351"/>
      <c r="AI8" s="363"/>
      <c r="AJ8" s="364"/>
      <c r="AK8" s="364"/>
      <c r="AL8" s="364"/>
      <c r="AM8" s="365"/>
      <c r="AN8" s="366">
        <v>1</v>
      </c>
      <c r="AO8" s="366"/>
      <c r="AP8" s="366"/>
      <c r="AQ8" s="366"/>
      <c r="AR8" s="366"/>
      <c r="AS8" s="366"/>
      <c r="AT8" s="366"/>
      <c r="AU8" s="366"/>
      <c r="AV8" s="367">
        <f t="shared" ref="AV8:AV16" si="0">SUM(AI8:AM8)</f>
        <v>0</v>
      </c>
      <c r="AW8" s="367">
        <f t="shared" ref="AW8:AW16" si="1">SUM(AN8:AU8)</f>
        <v>1</v>
      </c>
      <c r="AY8" s="352"/>
      <c r="AZ8" s="363"/>
      <c r="BA8" s="364"/>
      <c r="BB8" s="364"/>
      <c r="BC8" s="364"/>
      <c r="BD8" s="365"/>
      <c r="BE8" s="366"/>
      <c r="BF8" s="366"/>
      <c r="BG8" s="366"/>
      <c r="BH8" s="366"/>
      <c r="BI8" s="366"/>
      <c r="BJ8" s="366"/>
      <c r="BK8" s="366"/>
      <c r="BL8" s="366"/>
      <c r="BM8" s="367">
        <f t="shared" ref="BM8:BM16" si="2">SUM(AZ8:BD8)</f>
        <v>0</v>
      </c>
      <c r="BN8" s="367">
        <f t="shared" ref="BN8:BN16" si="3">SUM(BE8:BL8)</f>
        <v>0</v>
      </c>
      <c r="BP8" s="352"/>
      <c r="BQ8" s="363"/>
      <c r="BR8" s="364"/>
      <c r="BS8" s="364"/>
      <c r="BT8" s="364"/>
      <c r="BU8" s="365"/>
      <c r="BV8" s="366">
        <v>45</v>
      </c>
      <c r="BW8" s="366">
        <v>0</v>
      </c>
      <c r="BX8" s="366">
        <v>0</v>
      </c>
      <c r="BY8" s="366">
        <v>0</v>
      </c>
      <c r="BZ8" s="366">
        <v>0</v>
      </c>
      <c r="CA8" s="366">
        <v>0</v>
      </c>
      <c r="CB8" s="366">
        <v>0</v>
      </c>
      <c r="CC8" s="366">
        <v>0</v>
      </c>
      <c r="CD8" s="367">
        <f>SUM(BQ8:BU8)</f>
        <v>0</v>
      </c>
      <c r="CE8" s="367">
        <f t="shared" ref="CE8:CE17" si="4">SUM(BV8:CC8)</f>
        <v>45</v>
      </c>
      <c r="CU8" s="352"/>
      <c r="CV8" s="363"/>
      <c r="CW8" s="364"/>
      <c r="CX8" s="364"/>
      <c r="CY8" s="364"/>
      <c r="CZ8" s="365"/>
      <c r="DA8" s="366">
        <f>W8</f>
        <v>0.63700000000000001</v>
      </c>
      <c r="DB8" s="366">
        <f>X8</f>
        <v>0.31889899999999999</v>
      </c>
      <c r="DC8" s="366"/>
      <c r="DD8" s="366"/>
      <c r="DE8" s="366"/>
      <c r="DF8" s="366"/>
      <c r="DG8" s="366"/>
      <c r="DH8" s="366"/>
      <c r="DI8" s="367">
        <f>SUM(CV8:CZ8)</f>
        <v>0</v>
      </c>
      <c r="DJ8" s="367">
        <f t="shared" ref="DJ8:DJ17" si="5">SUM(DA8:DH8)</f>
        <v>0.95589900000000005</v>
      </c>
      <c r="DL8" s="352"/>
      <c r="DM8" s="363"/>
      <c r="DN8" s="364"/>
      <c r="DO8" s="364"/>
      <c r="DP8" s="364"/>
      <c r="DQ8" s="365"/>
      <c r="DR8" s="366"/>
      <c r="DS8" s="366"/>
      <c r="DT8" s="366"/>
      <c r="DU8" s="366"/>
      <c r="DV8" s="366"/>
      <c r="DW8" s="366"/>
      <c r="DX8" s="366"/>
      <c r="DY8" s="366"/>
      <c r="DZ8" s="367">
        <f>SUM(DM8:DV8)</f>
        <v>0</v>
      </c>
      <c r="EA8" s="367">
        <f t="shared" ref="EA8:EA17" si="6">SUM(DR8:DY8)</f>
        <v>0</v>
      </c>
      <c r="EQ8" s="352"/>
      <c r="ER8" s="363"/>
      <c r="ES8" s="364"/>
      <c r="ET8" s="364"/>
      <c r="EU8" s="364"/>
      <c r="EV8" s="365"/>
      <c r="EW8" s="366"/>
      <c r="EX8" s="366"/>
      <c r="EY8" s="366"/>
      <c r="EZ8" s="366"/>
      <c r="FA8" s="366"/>
      <c r="FB8" s="366"/>
      <c r="FC8" s="366"/>
      <c r="FD8" s="366"/>
      <c r="FE8" s="367">
        <f>SUM(ER8:FA8)</f>
        <v>0</v>
      </c>
      <c r="FF8" s="367">
        <f t="shared" ref="FF8:FF17" si="7">SUM(EW8:FD8)</f>
        <v>0</v>
      </c>
      <c r="FH8" s="352"/>
      <c r="FI8" s="363"/>
      <c r="FJ8" s="364"/>
      <c r="FK8" s="364"/>
      <c r="FL8" s="364"/>
      <c r="FM8" s="365"/>
      <c r="FN8" s="366"/>
      <c r="FO8" s="366"/>
      <c r="FP8" s="366"/>
      <c r="FQ8" s="366"/>
      <c r="FR8" s="366"/>
      <c r="FS8" s="366"/>
      <c r="FT8" s="366"/>
      <c r="FU8" s="366"/>
      <c r="FV8" s="367">
        <f>SUM(FI8:FR8)</f>
        <v>0</v>
      </c>
      <c r="FW8" s="367">
        <f t="shared" ref="FW8:FW17" si="8">SUM(FN8:FU8)</f>
        <v>0</v>
      </c>
      <c r="FY8" s="352"/>
      <c r="FZ8" s="363"/>
      <c r="GA8" s="364"/>
      <c r="GB8" s="364"/>
      <c r="GC8" s="364"/>
      <c r="GD8" s="365"/>
      <c r="GE8" s="366">
        <f>-759</f>
        <v>-759</v>
      </c>
      <c r="GF8" s="366">
        <f>-4814</f>
        <v>-4814</v>
      </c>
      <c r="GG8" s="366"/>
      <c r="GH8" s="366"/>
      <c r="GI8" s="366"/>
      <c r="GJ8" s="366"/>
      <c r="GK8" s="366"/>
      <c r="GL8" s="366"/>
      <c r="GM8" s="367">
        <f t="shared" ref="GM8:GM18" si="9">SUM(FZ8:GD8)</f>
        <v>0</v>
      </c>
      <c r="GN8" s="367">
        <f t="shared" ref="GN8:GN17" si="10">SUM(GE8:GL8)</f>
        <v>-5573</v>
      </c>
      <c r="GP8" s="352"/>
      <c r="GQ8" s="363"/>
      <c r="GR8" s="364"/>
      <c r="GS8" s="364"/>
      <c r="GT8" s="364"/>
      <c r="GU8" s="365"/>
      <c r="GV8" s="366"/>
      <c r="GW8" s="366"/>
      <c r="GX8" s="366"/>
      <c r="GY8" s="366"/>
      <c r="GZ8" s="366"/>
      <c r="HA8" s="366"/>
      <c r="HB8" s="366"/>
      <c r="HC8" s="366"/>
      <c r="HD8" s="367">
        <f>SUM(GQ8:GZ8)</f>
        <v>0</v>
      </c>
      <c r="HE8" s="367">
        <f t="shared" ref="HE8:HE17" si="11">SUM(GV8:HC8)</f>
        <v>0</v>
      </c>
      <c r="HG8" s="352"/>
      <c r="HH8" s="363"/>
      <c r="HI8" s="364"/>
      <c r="HJ8" s="364"/>
      <c r="HK8" s="364"/>
      <c r="HL8" s="365"/>
      <c r="HM8" s="366"/>
      <c r="HN8" s="366"/>
      <c r="HO8" s="366"/>
      <c r="HP8" s="366"/>
      <c r="HQ8" s="366"/>
      <c r="HR8" s="366"/>
      <c r="HS8" s="366"/>
      <c r="HT8" s="366"/>
      <c r="HU8" s="367">
        <f>SUM(HH8:HQ8)</f>
        <v>0</v>
      </c>
      <c r="HV8" s="367">
        <f t="shared" ref="HV8:HV17" si="12">SUM(HM8:HT8)</f>
        <v>0</v>
      </c>
      <c r="HX8" s="352"/>
      <c r="HY8" s="363"/>
      <c r="HZ8" s="364"/>
      <c r="IA8" s="364"/>
      <c r="IB8" s="364"/>
      <c r="IC8" s="365"/>
      <c r="ID8" s="366"/>
      <c r="IE8" s="366"/>
      <c r="IF8" s="366"/>
      <c r="IG8" s="366"/>
      <c r="IH8" s="366"/>
      <c r="II8" s="366"/>
      <c r="IJ8" s="366"/>
      <c r="IK8" s="366"/>
      <c r="IL8" s="367">
        <f>SUM(HY8:IH8)</f>
        <v>0</v>
      </c>
      <c r="IM8" s="367">
        <f t="shared" ref="IM8:IM17" si="13">SUM(ID8:IK8)</f>
        <v>0</v>
      </c>
    </row>
    <row r="9" spans="1:247">
      <c r="C9" s="359"/>
      <c r="D9" s="359"/>
      <c r="E9" s="362" t="s">
        <v>18</v>
      </c>
      <c r="F9" s="360"/>
      <c r="G9" s="362" t="s">
        <v>25</v>
      </c>
      <c r="H9" s="368"/>
      <c r="I9" s="369"/>
      <c r="J9" s="368"/>
      <c r="K9" s="370"/>
      <c r="L9" s="360"/>
      <c r="M9" s="370"/>
      <c r="N9" s="360"/>
      <c r="O9" s="370"/>
      <c r="Q9" s="352"/>
      <c r="R9" s="371"/>
      <c r="S9" s="372"/>
      <c r="T9" s="372"/>
      <c r="U9" s="372"/>
      <c r="V9" s="373"/>
      <c r="W9" s="366"/>
      <c r="X9" s="366"/>
      <c r="Y9" s="366"/>
      <c r="Z9" s="366"/>
      <c r="AA9" s="366"/>
      <c r="AB9" s="366"/>
      <c r="AC9" s="366"/>
      <c r="AD9" s="366"/>
      <c r="AE9" s="367">
        <f>SUM(R9:AA9)</f>
        <v>0</v>
      </c>
      <c r="AF9" s="367">
        <f t="shared" ref="AF9:AF17" si="14">SUM(W9:AD9)</f>
        <v>0</v>
      </c>
      <c r="AH9" s="351"/>
      <c r="AI9" s="371"/>
      <c r="AJ9" s="372"/>
      <c r="AK9" s="372"/>
      <c r="AL9" s="372"/>
      <c r="AM9" s="373"/>
      <c r="AN9" s="366"/>
      <c r="AO9" s="366"/>
      <c r="AP9" s="366"/>
      <c r="AQ9" s="366"/>
      <c r="AR9" s="366"/>
      <c r="AS9" s="366"/>
      <c r="AT9" s="366"/>
      <c r="AU9" s="366"/>
      <c r="AV9" s="367">
        <f t="shared" si="0"/>
        <v>0</v>
      </c>
      <c r="AW9" s="367">
        <f t="shared" si="1"/>
        <v>0</v>
      </c>
      <c r="AY9" s="352"/>
      <c r="AZ9" s="371"/>
      <c r="BA9" s="372"/>
      <c r="BB9" s="372"/>
      <c r="BC9" s="372"/>
      <c r="BD9" s="373"/>
      <c r="BE9" s="366"/>
      <c r="BF9" s="366"/>
      <c r="BG9" s="366"/>
      <c r="BH9" s="366"/>
      <c r="BI9" s="366"/>
      <c r="BJ9" s="366"/>
      <c r="BK9" s="366"/>
      <c r="BL9" s="366"/>
      <c r="BM9" s="367">
        <f t="shared" si="2"/>
        <v>0</v>
      </c>
      <c r="BN9" s="367">
        <f t="shared" si="3"/>
        <v>0</v>
      </c>
      <c r="BP9" s="352"/>
      <c r="BQ9" s="371"/>
      <c r="BR9" s="372"/>
      <c r="BS9" s="372"/>
      <c r="BT9" s="372"/>
      <c r="BU9" s="373"/>
      <c r="BV9" s="366"/>
      <c r="BW9" s="366"/>
      <c r="BX9" s="366"/>
      <c r="BY9" s="366"/>
      <c r="BZ9" s="366"/>
      <c r="CA9" s="366"/>
      <c r="CB9" s="366"/>
      <c r="CC9" s="366"/>
      <c r="CD9" s="367">
        <f>SUM(BQ9:BZ9)</f>
        <v>0</v>
      </c>
      <c r="CE9" s="367">
        <f t="shared" si="4"/>
        <v>0</v>
      </c>
      <c r="CU9" s="352"/>
      <c r="CV9" s="371"/>
      <c r="CW9" s="372"/>
      <c r="CX9" s="372"/>
      <c r="CY9" s="372"/>
      <c r="CZ9" s="373"/>
      <c r="DA9" s="366"/>
      <c r="DB9" s="366"/>
      <c r="DC9" s="366"/>
      <c r="DD9" s="366"/>
      <c r="DE9" s="366"/>
      <c r="DF9" s="366"/>
      <c r="DG9" s="366"/>
      <c r="DH9" s="366"/>
      <c r="DI9" s="367">
        <f>SUM(CV9:DC9)</f>
        <v>0</v>
      </c>
      <c r="DJ9" s="367">
        <f t="shared" si="5"/>
        <v>0</v>
      </c>
      <c r="DL9" s="352"/>
      <c r="DM9" s="371"/>
      <c r="DN9" s="372"/>
      <c r="DO9" s="372"/>
      <c r="DP9" s="372"/>
      <c r="DQ9" s="373"/>
      <c r="DR9" s="366"/>
      <c r="DS9" s="366"/>
      <c r="DT9" s="366"/>
      <c r="DU9" s="366"/>
      <c r="DV9" s="366"/>
      <c r="DW9" s="366"/>
      <c r="DX9" s="366"/>
      <c r="DY9" s="366"/>
      <c r="DZ9" s="367">
        <f>SUM(DM9:DV9)</f>
        <v>0</v>
      </c>
      <c r="EA9" s="367">
        <f t="shared" si="6"/>
        <v>0</v>
      </c>
      <c r="EQ9" s="352"/>
      <c r="ER9" s="371"/>
      <c r="ES9" s="372"/>
      <c r="ET9" s="372"/>
      <c r="EU9" s="372"/>
      <c r="EV9" s="373"/>
      <c r="EW9" s="366"/>
      <c r="EX9" s="366"/>
      <c r="EY9" s="366"/>
      <c r="EZ9" s="366"/>
      <c r="FA9" s="366"/>
      <c r="FB9" s="366"/>
      <c r="FC9" s="366"/>
      <c r="FD9" s="366"/>
      <c r="FE9" s="367">
        <f>SUM(ER9:FA9)</f>
        <v>0</v>
      </c>
      <c r="FF9" s="367">
        <f t="shared" si="7"/>
        <v>0</v>
      </c>
      <c r="FH9" s="352"/>
      <c r="FI9" s="371"/>
      <c r="FJ9" s="372"/>
      <c r="FK9" s="372"/>
      <c r="FL9" s="372"/>
      <c r="FM9" s="373"/>
      <c r="FN9" s="366"/>
      <c r="FO9" s="366"/>
      <c r="FP9" s="366"/>
      <c r="FQ9" s="366"/>
      <c r="FR9" s="366"/>
      <c r="FS9" s="366"/>
      <c r="FT9" s="366"/>
      <c r="FU9" s="366"/>
      <c r="FV9" s="367">
        <f>SUM(FI9:FR9)</f>
        <v>0</v>
      </c>
      <c r="FW9" s="367">
        <f t="shared" si="8"/>
        <v>0</v>
      </c>
      <c r="FY9" s="352"/>
      <c r="FZ9" s="371"/>
      <c r="GA9" s="372"/>
      <c r="GB9" s="372"/>
      <c r="GC9" s="372"/>
      <c r="GD9" s="373"/>
      <c r="GE9" s="366"/>
      <c r="GF9" s="366"/>
      <c r="GG9" s="366"/>
      <c r="GH9" s="366"/>
      <c r="GI9" s="366"/>
      <c r="GJ9" s="366"/>
      <c r="GK9" s="366"/>
      <c r="GL9" s="366"/>
      <c r="GM9" s="367">
        <f t="shared" si="9"/>
        <v>0</v>
      </c>
      <c r="GN9" s="367">
        <f t="shared" si="10"/>
        <v>0</v>
      </c>
      <c r="GP9" s="352"/>
      <c r="GQ9" s="371"/>
      <c r="GR9" s="372"/>
      <c r="GS9" s="372"/>
      <c r="GT9" s="372"/>
      <c r="GU9" s="373"/>
      <c r="GV9" s="366"/>
      <c r="GW9" s="366"/>
      <c r="GX9" s="366"/>
      <c r="GY9" s="366"/>
      <c r="GZ9" s="366"/>
      <c r="HA9" s="366"/>
      <c r="HB9" s="366"/>
      <c r="HC9" s="366"/>
      <c r="HD9" s="367">
        <f>SUM(GQ9:GZ9)</f>
        <v>0</v>
      </c>
      <c r="HE9" s="367">
        <f t="shared" si="11"/>
        <v>0</v>
      </c>
      <c r="HG9" s="352"/>
      <c r="HH9" s="371"/>
      <c r="HI9" s="372"/>
      <c r="HJ9" s="372"/>
      <c r="HK9" s="372"/>
      <c r="HL9" s="373"/>
      <c r="HM9" s="366"/>
      <c r="HN9" s="366"/>
      <c r="HO9" s="366"/>
      <c r="HP9" s="366"/>
      <c r="HQ9" s="366"/>
      <c r="HR9" s="366"/>
      <c r="HS9" s="366"/>
      <c r="HT9" s="366"/>
      <c r="HU9" s="367">
        <f>SUM(HH9:HQ9)</f>
        <v>0</v>
      </c>
      <c r="HV9" s="367">
        <f t="shared" si="12"/>
        <v>0</v>
      </c>
      <c r="HX9" s="352"/>
      <c r="HY9" s="371"/>
      <c r="HZ9" s="372"/>
      <c r="IA9" s="372"/>
      <c r="IB9" s="372"/>
      <c r="IC9" s="373"/>
      <c r="ID9" s="366"/>
      <c r="IE9" s="366"/>
      <c r="IF9" s="366"/>
      <c r="IG9" s="366"/>
      <c r="IH9" s="366"/>
      <c r="II9" s="366"/>
      <c r="IJ9" s="366"/>
      <c r="IK9" s="366"/>
      <c r="IL9" s="367">
        <f>SUM(HY9:IH9)</f>
        <v>0</v>
      </c>
      <c r="IM9" s="367">
        <f t="shared" si="13"/>
        <v>0</v>
      </c>
    </row>
    <row r="10" spans="1:247">
      <c r="C10" s="359"/>
      <c r="D10" s="359"/>
      <c r="E10" s="362" t="s">
        <v>18</v>
      </c>
      <c r="F10" s="360"/>
      <c r="G10" s="362" t="s">
        <v>25</v>
      </c>
      <c r="H10" s="368"/>
      <c r="I10" s="369"/>
      <c r="J10" s="360"/>
      <c r="K10" s="370"/>
      <c r="L10" s="360"/>
      <c r="M10" s="370"/>
      <c r="N10" s="360"/>
      <c r="O10" s="370"/>
      <c r="Q10" s="352"/>
      <c r="R10" s="371"/>
      <c r="S10" s="372"/>
      <c r="T10" s="372"/>
      <c r="U10" s="372"/>
      <c r="V10" s="373"/>
      <c r="W10" s="366"/>
      <c r="X10" s="366"/>
      <c r="Y10" s="366"/>
      <c r="Z10" s="366"/>
      <c r="AA10" s="366"/>
      <c r="AB10" s="366"/>
      <c r="AC10" s="366"/>
      <c r="AD10" s="366"/>
      <c r="AE10" s="367">
        <f t="shared" ref="AE10:AE17" si="15">SUM(R10:V10)</f>
        <v>0</v>
      </c>
      <c r="AF10" s="367">
        <f t="shared" si="14"/>
        <v>0</v>
      </c>
      <c r="AH10" s="351"/>
      <c r="AI10" s="371"/>
      <c r="AJ10" s="372"/>
      <c r="AK10" s="372"/>
      <c r="AL10" s="372"/>
      <c r="AM10" s="373"/>
      <c r="AN10" s="366"/>
      <c r="AO10" s="366"/>
      <c r="AP10" s="366"/>
      <c r="AQ10" s="366"/>
      <c r="AR10" s="366"/>
      <c r="AS10" s="366"/>
      <c r="AT10" s="366"/>
      <c r="AU10" s="366"/>
      <c r="AV10" s="367">
        <f t="shared" si="0"/>
        <v>0</v>
      </c>
      <c r="AW10" s="367">
        <f t="shared" si="1"/>
        <v>0</v>
      </c>
      <c r="AY10" s="352"/>
      <c r="AZ10" s="371"/>
      <c r="BA10" s="372"/>
      <c r="BB10" s="372"/>
      <c r="BC10" s="372"/>
      <c r="BD10" s="373"/>
      <c r="BE10" s="366"/>
      <c r="BF10" s="366"/>
      <c r="BG10" s="366"/>
      <c r="BH10" s="366"/>
      <c r="BI10" s="366"/>
      <c r="BJ10" s="366"/>
      <c r="BK10" s="366"/>
      <c r="BL10" s="366"/>
      <c r="BM10" s="367">
        <f t="shared" si="2"/>
        <v>0</v>
      </c>
      <c r="BN10" s="367">
        <f t="shared" si="3"/>
        <v>0</v>
      </c>
      <c r="BP10" s="352"/>
      <c r="BQ10" s="371"/>
      <c r="BR10" s="372"/>
      <c r="BS10" s="372"/>
      <c r="BT10" s="372"/>
      <c r="BU10" s="373"/>
      <c r="BV10" s="366"/>
      <c r="BW10" s="366"/>
      <c r="BX10" s="366"/>
      <c r="BY10" s="366"/>
      <c r="BZ10" s="366"/>
      <c r="CA10" s="366"/>
      <c r="CB10" s="366"/>
      <c r="CC10" s="366"/>
      <c r="CD10" s="367">
        <f t="shared" ref="CD10:CD17" si="16">SUM(BQ10:BU10)</f>
        <v>0</v>
      </c>
      <c r="CE10" s="367">
        <f t="shared" si="4"/>
        <v>0</v>
      </c>
      <c r="CU10" s="352"/>
      <c r="CV10" s="371"/>
      <c r="CW10" s="372"/>
      <c r="CX10" s="372"/>
      <c r="CY10" s="372"/>
      <c r="CZ10" s="373"/>
      <c r="DA10" s="366"/>
      <c r="DB10" s="366"/>
      <c r="DC10" s="366"/>
      <c r="DD10" s="366"/>
      <c r="DE10" s="366"/>
      <c r="DF10" s="366"/>
      <c r="DG10" s="366"/>
      <c r="DH10" s="366"/>
      <c r="DI10" s="367">
        <f t="shared" ref="DI10:DI17" si="17">SUM(CV10:CZ10)</f>
        <v>0</v>
      </c>
      <c r="DJ10" s="367">
        <f t="shared" si="5"/>
        <v>0</v>
      </c>
      <c r="DL10" s="352"/>
      <c r="DM10" s="371"/>
      <c r="DN10" s="372"/>
      <c r="DO10" s="372"/>
      <c r="DP10" s="372"/>
      <c r="DQ10" s="373"/>
      <c r="DR10" s="366"/>
      <c r="DS10" s="366"/>
      <c r="DT10" s="366"/>
      <c r="DU10" s="366"/>
      <c r="DV10" s="366"/>
      <c r="DW10" s="366"/>
      <c r="DX10" s="366"/>
      <c r="DY10" s="366"/>
      <c r="DZ10" s="367">
        <f t="shared" ref="DZ10:DZ17" si="18">SUM(DM10:DQ10)</f>
        <v>0</v>
      </c>
      <c r="EA10" s="367">
        <f t="shared" si="6"/>
        <v>0</v>
      </c>
      <c r="EQ10" s="352"/>
      <c r="ER10" s="371"/>
      <c r="ES10" s="372"/>
      <c r="ET10" s="372"/>
      <c r="EU10" s="372"/>
      <c r="EV10" s="373"/>
      <c r="EW10" s="366"/>
      <c r="EX10" s="366"/>
      <c r="EY10" s="366"/>
      <c r="EZ10" s="366"/>
      <c r="FA10" s="366"/>
      <c r="FB10" s="366"/>
      <c r="FC10" s="366"/>
      <c r="FD10" s="366"/>
      <c r="FE10" s="367">
        <f t="shared" ref="FE10:FE17" si="19">SUM(ER10:EV10)</f>
        <v>0</v>
      </c>
      <c r="FF10" s="367">
        <f t="shared" si="7"/>
        <v>0</v>
      </c>
      <c r="FH10" s="352"/>
      <c r="FI10" s="371"/>
      <c r="FJ10" s="372"/>
      <c r="FK10" s="372"/>
      <c r="FL10" s="372"/>
      <c r="FM10" s="373"/>
      <c r="FN10" s="366"/>
      <c r="FO10" s="366"/>
      <c r="FP10" s="366"/>
      <c r="FQ10" s="366"/>
      <c r="FR10" s="366"/>
      <c r="FS10" s="366"/>
      <c r="FT10" s="366"/>
      <c r="FU10" s="366"/>
      <c r="FV10" s="367">
        <f t="shared" ref="FV10:FV17" si="20">SUM(FI10:FM10)</f>
        <v>0</v>
      </c>
      <c r="FW10" s="367">
        <f t="shared" si="8"/>
        <v>0</v>
      </c>
      <c r="FY10" s="352"/>
      <c r="FZ10" s="371"/>
      <c r="GA10" s="372"/>
      <c r="GB10" s="372"/>
      <c r="GC10" s="372"/>
      <c r="GD10" s="373"/>
      <c r="GE10" s="366"/>
      <c r="GF10" s="366"/>
      <c r="GG10" s="366"/>
      <c r="GH10" s="366"/>
      <c r="GI10" s="366"/>
      <c r="GJ10" s="366"/>
      <c r="GK10" s="366"/>
      <c r="GL10" s="366"/>
      <c r="GM10" s="367">
        <f t="shared" si="9"/>
        <v>0</v>
      </c>
      <c r="GN10" s="367">
        <f t="shared" si="10"/>
        <v>0</v>
      </c>
      <c r="GP10" s="352"/>
      <c r="GQ10" s="371"/>
      <c r="GR10" s="372"/>
      <c r="GS10" s="372"/>
      <c r="GT10" s="372"/>
      <c r="GU10" s="373"/>
      <c r="GV10" s="366"/>
      <c r="GW10" s="366"/>
      <c r="GX10" s="366"/>
      <c r="GY10" s="366"/>
      <c r="GZ10" s="366"/>
      <c r="HA10" s="366"/>
      <c r="HB10" s="366"/>
      <c r="HC10" s="366"/>
      <c r="HD10" s="367">
        <f t="shared" ref="HD10:HD17" si="21">SUM(GQ10:GU10)</f>
        <v>0</v>
      </c>
      <c r="HE10" s="367">
        <f t="shared" si="11"/>
        <v>0</v>
      </c>
      <c r="HG10" s="352"/>
      <c r="HH10" s="371"/>
      <c r="HI10" s="372"/>
      <c r="HJ10" s="372"/>
      <c r="HK10" s="372"/>
      <c r="HL10" s="373"/>
      <c r="HM10" s="366"/>
      <c r="HN10" s="366"/>
      <c r="HO10" s="366"/>
      <c r="HP10" s="366"/>
      <c r="HQ10" s="366"/>
      <c r="HR10" s="366"/>
      <c r="HS10" s="366"/>
      <c r="HT10" s="366"/>
      <c r="HU10" s="367">
        <f t="shared" ref="HU10:HU17" si="22">SUM(HH10:HL10)</f>
        <v>0</v>
      </c>
      <c r="HV10" s="367">
        <f t="shared" si="12"/>
        <v>0</v>
      </c>
      <c r="HX10" s="352"/>
      <c r="HY10" s="371"/>
      <c r="HZ10" s="372"/>
      <c r="IA10" s="372"/>
      <c r="IB10" s="372"/>
      <c r="IC10" s="373"/>
      <c r="ID10" s="366"/>
      <c r="IE10" s="366"/>
      <c r="IF10" s="366"/>
      <c r="IG10" s="366"/>
      <c r="IH10" s="366"/>
      <c r="II10" s="366"/>
      <c r="IJ10" s="366"/>
      <c r="IK10" s="366"/>
      <c r="IL10" s="367">
        <f t="shared" ref="IL10:IL17" si="23">SUM(HY10:IC10)</f>
        <v>0</v>
      </c>
      <c r="IM10" s="367">
        <f t="shared" si="13"/>
        <v>0</v>
      </c>
    </row>
    <row r="11" spans="1:247" ht="12.6" customHeight="1">
      <c r="E11" s="362" t="s">
        <v>18</v>
      </c>
      <c r="F11" s="360"/>
      <c r="G11" s="362" t="s">
        <v>25</v>
      </c>
      <c r="H11" s="368"/>
      <c r="I11" s="369"/>
      <c r="J11" s="360"/>
      <c r="K11" s="370"/>
      <c r="L11" s="360"/>
      <c r="M11" s="370"/>
      <c r="N11" s="360"/>
      <c r="O11" s="370"/>
      <c r="Q11" s="352"/>
      <c r="R11" s="371"/>
      <c r="S11" s="372"/>
      <c r="T11" s="372"/>
      <c r="U11" s="372"/>
      <c r="V11" s="373"/>
      <c r="W11" s="366"/>
      <c r="X11" s="366"/>
      <c r="Y11" s="366"/>
      <c r="Z11" s="366"/>
      <c r="AA11" s="366"/>
      <c r="AB11" s="366"/>
      <c r="AC11" s="366"/>
      <c r="AD11" s="366"/>
      <c r="AE11" s="367">
        <f t="shared" si="15"/>
        <v>0</v>
      </c>
      <c r="AF11" s="367">
        <f t="shared" si="14"/>
        <v>0</v>
      </c>
      <c r="AH11" s="351"/>
      <c r="AI11" s="371"/>
      <c r="AJ11" s="372"/>
      <c r="AK11" s="372"/>
      <c r="AL11" s="372"/>
      <c r="AM11" s="373"/>
      <c r="AN11" s="366"/>
      <c r="AO11" s="366"/>
      <c r="AP11" s="366"/>
      <c r="AQ11" s="366"/>
      <c r="AR11" s="366"/>
      <c r="AS11" s="366"/>
      <c r="AT11" s="366"/>
      <c r="AU11" s="366"/>
      <c r="AV11" s="367">
        <f t="shared" si="0"/>
        <v>0</v>
      </c>
      <c r="AW11" s="367">
        <f t="shared" si="1"/>
        <v>0</v>
      </c>
      <c r="AY11" s="352"/>
      <c r="AZ11" s="371"/>
      <c r="BA11" s="372"/>
      <c r="BB11" s="372"/>
      <c r="BC11" s="372"/>
      <c r="BD11" s="373"/>
      <c r="BE11" s="366"/>
      <c r="BF11" s="366"/>
      <c r="BG11" s="366"/>
      <c r="BH11" s="366"/>
      <c r="BI11" s="366"/>
      <c r="BJ11" s="366"/>
      <c r="BK11" s="366"/>
      <c r="BL11" s="366"/>
      <c r="BM11" s="367">
        <f t="shared" si="2"/>
        <v>0</v>
      </c>
      <c r="BN11" s="367">
        <f t="shared" si="3"/>
        <v>0</v>
      </c>
      <c r="BP11" s="352"/>
      <c r="BQ11" s="371"/>
      <c r="BR11" s="372"/>
      <c r="BS11" s="372"/>
      <c r="BT11" s="372"/>
      <c r="BU11" s="373"/>
      <c r="BV11" s="366"/>
      <c r="BW11" s="366"/>
      <c r="BX11" s="366"/>
      <c r="BY11" s="366"/>
      <c r="BZ11" s="366"/>
      <c r="CA11" s="366"/>
      <c r="CB11" s="366"/>
      <c r="CC11" s="366"/>
      <c r="CD11" s="367">
        <f t="shared" si="16"/>
        <v>0</v>
      </c>
      <c r="CE11" s="367">
        <f t="shared" si="4"/>
        <v>0</v>
      </c>
      <c r="CU11" s="352"/>
      <c r="CV11" s="371"/>
      <c r="CW11" s="372"/>
      <c r="CX11" s="372"/>
      <c r="CY11" s="372"/>
      <c r="CZ11" s="373"/>
      <c r="DA11" s="366"/>
      <c r="DB11" s="366"/>
      <c r="DC11" s="366"/>
      <c r="DD11" s="366"/>
      <c r="DE11" s="366"/>
      <c r="DF11" s="366"/>
      <c r="DG11" s="366"/>
      <c r="DH11" s="366"/>
      <c r="DI11" s="367">
        <f t="shared" si="17"/>
        <v>0</v>
      </c>
      <c r="DJ11" s="367">
        <f t="shared" si="5"/>
        <v>0</v>
      </c>
      <c r="DL11" s="352"/>
      <c r="DM11" s="371"/>
      <c r="DN11" s="372"/>
      <c r="DO11" s="372"/>
      <c r="DP11" s="372"/>
      <c r="DQ11" s="373"/>
      <c r="DR11" s="366"/>
      <c r="DS11" s="366"/>
      <c r="DT11" s="366"/>
      <c r="DU11" s="366"/>
      <c r="DV11" s="366"/>
      <c r="DW11" s="366"/>
      <c r="DX11" s="366"/>
      <c r="DY11" s="366"/>
      <c r="DZ11" s="367">
        <f t="shared" si="18"/>
        <v>0</v>
      </c>
      <c r="EA11" s="367">
        <f t="shared" si="6"/>
        <v>0</v>
      </c>
      <c r="EQ11" s="352"/>
      <c r="ER11" s="371"/>
      <c r="ES11" s="372"/>
      <c r="ET11" s="372"/>
      <c r="EU11" s="372"/>
      <c r="EV11" s="373"/>
      <c r="EW11" s="366"/>
      <c r="EX11" s="366"/>
      <c r="EY11" s="366"/>
      <c r="EZ11" s="366"/>
      <c r="FA11" s="366"/>
      <c r="FB11" s="366"/>
      <c r="FC11" s="366"/>
      <c r="FD11" s="366"/>
      <c r="FE11" s="367">
        <f t="shared" si="19"/>
        <v>0</v>
      </c>
      <c r="FF11" s="367">
        <f t="shared" si="7"/>
        <v>0</v>
      </c>
      <c r="FH11" s="352"/>
      <c r="FI11" s="371"/>
      <c r="FJ11" s="372"/>
      <c r="FK11" s="372"/>
      <c r="FL11" s="372"/>
      <c r="FM11" s="373"/>
      <c r="FN11" s="366"/>
      <c r="FO11" s="366"/>
      <c r="FP11" s="366"/>
      <c r="FQ11" s="366"/>
      <c r="FR11" s="366"/>
      <c r="FS11" s="366"/>
      <c r="FT11" s="366"/>
      <c r="FU11" s="366"/>
      <c r="FV11" s="367">
        <f t="shared" si="20"/>
        <v>0</v>
      </c>
      <c r="FW11" s="367">
        <f t="shared" si="8"/>
        <v>0</v>
      </c>
      <c r="FY11" s="352"/>
      <c r="FZ11" s="371"/>
      <c r="GA11" s="372"/>
      <c r="GB11" s="372"/>
      <c r="GC11" s="372"/>
      <c r="GD11" s="373"/>
      <c r="GE11" s="366"/>
      <c r="GF11" s="366"/>
      <c r="GG11" s="366"/>
      <c r="GH11" s="366"/>
      <c r="GI11" s="366"/>
      <c r="GJ11" s="366"/>
      <c r="GK11" s="366"/>
      <c r="GL11" s="366"/>
      <c r="GM11" s="367">
        <f t="shared" si="9"/>
        <v>0</v>
      </c>
      <c r="GN11" s="367">
        <f t="shared" si="10"/>
        <v>0</v>
      </c>
      <c r="GP11" s="352"/>
      <c r="GQ11" s="371"/>
      <c r="GR11" s="372"/>
      <c r="GS11" s="372"/>
      <c r="GT11" s="372"/>
      <c r="GU11" s="373"/>
      <c r="GV11" s="366"/>
      <c r="GW11" s="366"/>
      <c r="GX11" s="366"/>
      <c r="GY11" s="366"/>
      <c r="GZ11" s="366"/>
      <c r="HA11" s="366"/>
      <c r="HB11" s="366"/>
      <c r="HC11" s="366"/>
      <c r="HD11" s="367">
        <f t="shared" si="21"/>
        <v>0</v>
      </c>
      <c r="HE11" s="367">
        <f t="shared" si="11"/>
        <v>0</v>
      </c>
      <c r="HG11" s="352"/>
      <c r="HH11" s="371"/>
      <c r="HI11" s="372"/>
      <c r="HJ11" s="372"/>
      <c r="HK11" s="372"/>
      <c r="HL11" s="373"/>
      <c r="HM11" s="366"/>
      <c r="HN11" s="366"/>
      <c r="HO11" s="366"/>
      <c r="HP11" s="366"/>
      <c r="HQ11" s="366"/>
      <c r="HR11" s="366"/>
      <c r="HS11" s="366"/>
      <c r="HT11" s="366"/>
      <c r="HU11" s="367">
        <f t="shared" si="22"/>
        <v>0</v>
      </c>
      <c r="HV11" s="367">
        <f t="shared" si="12"/>
        <v>0</v>
      </c>
      <c r="HX11" s="352"/>
      <c r="HY11" s="371"/>
      <c r="HZ11" s="372"/>
      <c r="IA11" s="372"/>
      <c r="IB11" s="372"/>
      <c r="IC11" s="373"/>
      <c r="ID11" s="366"/>
      <c r="IE11" s="366"/>
      <c r="IF11" s="366"/>
      <c r="IG11" s="366"/>
      <c r="IH11" s="366"/>
      <c r="II11" s="366"/>
      <c r="IJ11" s="366"/>
      <c r="IK11" s="366"/>
      <c r="IL11" s="367">
        <f t="shared" si="23"/>
        <v>0</v>
      </c>
      <c r="IM11" s="367">
        <f t="shared" si="13"/>
        <v>0</v>
      </c>
    </row>
    <row r="12" spans="1:247" ht="12.6" customHeight="1">
      <c r="E12" s="362" t="s">
        <v>18</v>
      </c>
      <c r="F12" s="360"/>
      <c r="G12" s="362" t="s">
        <v>25</v>
      </c>
      <c r="H12" s="368"/>
      <c r="I12" s="369"/>
      <c r="J12" s="360"/>
      <c r="K12" s="374"/>
      <c r="L12" s="360"/>
      <c r="M12" s="374"/>
      <c r="N12" s="360"/>
      <c r="O12" s="374"/>
      <c r="Q12" s="352"/>
      <c r="R12" s="371"/>
      <c r="S12" s="372"/>
      <c r="T12" s="372"/>
      <c r="U12" s="372"/>
      <c r="V12" s="373"/>
      <c r="W12" s="366"/>
      <c r="X12" s="366"/>
      <c r="Y12" s="366"/>
      <c r="Z12" s="366"/>
      <c r="AA12" s="366"/>
      <c r="AB12" s="366"/>
      <c r="AC12" s="366"/>
      <c r="AD12" s="366"/>
      <c r="AE12" s="367">
        <f t="shared" si="15"/>
        <v>0</v>
      </c>
      <c r="AF12" s="367">
        <f t="shared" si="14"/>
        <v>0</v>
      </c>
      <c r="AH12" s="351"/>
      <c r="AI12" s="371"/>
      <c r="AJ12" s="372"/>
      <c r="AK12" s="372"/>
      <c r="AL12" s="372"/>
      <c r="AM12" s="373"/>
      <c r="AN12" s="366"/>
      <c r="AO12" s="366"/>
      <c r="AP12" s="366"/>
      <c r="AQ12" s="366"/>
      <c r="AR12" s="366"/>
      <c r="AS12" s="366"/>
      <c r="AT12" s="366"/>
      <c r="AU12" s="366"/>
      <c r="AV12" s="367">
        <f t="shared" si="0"/>
        <v>0</v>
      </c>
      <c r="AW12" s="367">
        <f t="shared" si="1"/>
        <v>0</v>
      </c>
      <c r="AY12" s="352"/>
      <c r="AZ12" s="371"/>
      <c r="BA12" s="372"/>
      <c r="BB12" s="372"/>
      <c r="BC12" s="372"/>
      <c r="BD12" s="373"/>
      <c r="BE12" s="366"/>
      <c r="BF12" s="366"/>
      <c r="BG12" s="366"/>
      <c r="BH12" s="366"/>
      <c r="BI12" s="366"/>
      <c r="BJ12" s="366"/>
      <c r="BK12" s="366"/>
      <c r="BL12" s="366"/>
      <c r="BM12" s="367">
        <f t="shared" si="2"/>
        <v>0</v>
      </c>
      <c r="BN12" s="367">
        <f t="shared" si="3"/>
        <v>0</v>
      </c>
      <c r="BP12" s="352"/>
      <c r="BQ12" s="371"/>
      <c r="BR12" s="372"/>
      <c r="BS12" s="372"/>
      <c r="BT12" s="372"/>
      <c r="BU12" s="373"/>
      <c r="BV12" s="366"/>
      <c r="BW12" s="366"/>
      <c r="BX12" s="366"/>
      <c r="BY12" s="366"/>
      <c r="BZ12" s="366"/>
      <c r="CA12" s="366"/>
      <c r="CB12" s="366"/>
      <c r="CC12" s="366"/>
      <c r="CD12" s="367">
        <f t="shared" si="16"/>
        <v>0</v>
      </c>
      <c r="CE12" s="367">
        <f t="shared" si="4"/>
        <v>0</v>
      </c>
      <c r="CU12" s="352"/>
      <c r="CV12" s="371"/>
      <c r="CW12" s="372"/>
      <c r="CX12" s="372"/>
      <c r="CY12" s="372"/>
      <c r="CZ12" s="373"/>
      <c r="DA12" s="366"/>
      <c r="DB12" s="366"/>
      <c r="DC12" s="366"/>
      <c r="DD12" s="366"/>
      <c r="DE12" s="366"/>
      <c r="DF12" s="366"/>
      <c r="DG12" s="366"/>
      <c r="DH12" s="366"/>
      <c r="DI12" s="367">
        <f t="shared" si="17"/>
        <v>0</v>
      </c>
      <c r="DJ12" s="367">
        <f t="shared" si="5"/>
        <v>0</v>
      </c>
      <c r="DL12" s="352"/>
      <c r="DM12" s="371"/>
      <c r="DN12" s="372"/>
      <c r="DO12" s="372"/>
      <c r="DP12" s="372"/>
      <c r="DQ12" s="373"/>
      <c r="DR12" s="366"/>
      <c r="DS12" s="366"/>
      <c r="DT12" s="366"/>
      <c r="DU12" s="366"/>
      <c r="DV12" s="366"/>
      <c r="DW12" s="366"/>
      <c r="DX12" s="366"/>
      <c r="DY12" s="366"/>
      <c r="DZ12" s="367">
        <f t="shared" si="18"/>
        <v>0</v>
      </c>
      <c r="EA12" s="367">
        <f t="shared" si="6"/>
        <v>0</v>
      </c>
      <c r="EQ12" s="352"/>
      <c r="ER12" s="371"/>
      <c r="ES12" s="372"/>
      <c r="ET12" s="372"/>
      <c r="EU12" s="372"/>
      <c r="EV12" s="373"/>
      <c r="EW12" s="366"/>
      <c r="EX12" s="366"/>
      <c r="EY12" s="366"/>
      <c r="EZ12" s="366"/>
      <c r="FA12" s="366"/>
      <c r="FB12" s="366"/>
      <c r="FC12" s="366"/>
      <c r="FD12" s="366"/>
      <c r="FE12" s="367">
        <f t="shared" si="19"/>
        <v>0</v>
      </c>
      <c r="FF12" s="367">
        <f t="shared" si="7"/>
        <v>0</v>
      </c>
      <c r="FH12" s="352"/>
      <c r="FI12" s="371"/>
      <c r="FJ12" s="372"/>
      <c r="FK12" s="372"/>
      <c r="FL12" s="372"/>
      <c r="FM12" s="373"/>
      <c r="FN12" s="366"/>
      <c r="FO12" s="366"/>
      <c r="FP12" s="366"/>
      <c r="FQ12" s="366"/>
      <c r="FR12" s="366"/>
      <c r="FS12" s="366"/>
      <c r="FT12" s="366"/>
      <c r="FU12" s="366"/>
      <c r="FV12" s="367">
        <f t="shared" si="20"/>
        <v>0</v>
      </c>
      <c r="FW12" s="367">
        <f t="shared" si="8"/>
        <v>0</v>
      </c>
      <c r="FY12" s="352"/>
      <c r="FZ12" s="371"/>
      <c r="GA12" s="372"/>
      <c r="GB12" s="372"/>
      <c r="GC12" s="372"/>
      <c r="GD12" s="373"/>
      <c r="GE12" s="366"/>
      <c r="GF12" s="366"/>
      <c r="GG12" s="366"/>
      <c r="GH12" s="366"/>
      <c r="GI12" s="366"/>
      <c r="GJ12" s="366"/>
      <c r="GK12" s="366"/>
      <c r="GL12" s="366"/>
      <c r="GM12" s="367">
        <f t="shared" si="9"/>
        <v>0</v>
      </c>
      <c r="GN12" s="367">
        <f t="shared" si="10"/>
        <v>0</v>
      </c>
      <c r="GP12" s="352"/>
      <c r="GQ12" s="371"/>
      <c r="GR12" s="372"/>
      <c r="GS12" s="372"/>
      <c r="GT12" s="372"/>
      <c r="GU12" s="373"/>
      <c r="GV12" s="366"/>
      <c r="GW12" s="366"/>
      <c r="GX12" s="366"/>
      <c r="GY12" s="366"/>
      <c r="GZ12" s="366"/>
      <c r="HA12" s="366"/>
      <c r="HB12" s="366"/>
      <c r="HC12" s="366"/>
      <c r="HD12" s="367">
        <f t="shared" si="21"/>
        <v>0</v>
      </c>
      <c r="HE12" s="367">
        <f t="shared" si="11"/>
        <v>0</v>
      </c>
      <c r="HG12" s="352"/>
      <c r="HH12" s="371"/>
      <c r="HI12" s="372"/>
      <c r="HJ12" s="372"/>
      <c r="HK12" s="372"/>
      <c r="HL12" s="373"/>
      <c r="HM12" s="366"/>
      <c r="HN12" s="366"/>
      <c r="HO12" s="366"/>
      <c r="HP12" s="366"/>
      <c r="HQ12" s="366"/>
      <c r="HR12" s="366"/>
      <c r="HS12" s="366"/>
      <c r="HT12" s="366"/>
      <c r="HU12" s="367">
        <f t="shared" si="22"/>
        <v>0</v>
      </c>
      <c r="HV12" s="367">
        <f t="shared" si="12"/>
        <v>0</v>
      </c>
      <c r="HX12" s="352"/>
      <c r="HY12" s="371"/>
      <c r="HZ12" s="372"/>
      <c r="IA12" s="372"/>
      <c r="IB12" s="372"/>
      <c r="IC12" s="373"/>
      <c r="ID12" s="366"/>
      <c r="IE12" s="366"/>
      <c r="IF12" s="366"/>
      <c r="IG12" s="366"/>
      <c r="IH12" s="366"/>
      <c r="II12" s="366"/>
      <c r="IJ12" s="366"/>
      <c r="IK12" s="366"/>
      <c r="IL12" s="367">
        <f t="shared" si="23"/>
        <v>0</v>
      </c>
      <c r="IM12" s="367">
        <f t="shared" si="13"/>
        <v>0</v>
      </c>
    </row>
    <row r="13" spans="1:247" ht="12.6" customHeight="1">
      <c r="E13" s="362" t="s">
        <v>18</v>
      </c>
      <c r="F13" s="360"/>
      <c r="G13" s="362" t="s">
        <v>25</v>
      </c>
      <c r="H13" s="368"/>
      <c r="I13" s="369"/>
      <c r="J13" s="360"/>
      <c r="K13" s="369"/>
      <c r="L13" s="360"/>
      <c r="M13" s="369"/>
      <c r="N13" s="360"/>
      <c r="O13" s="369"/>
      <c r="Q13" s="352"/>
      <c r="R13" s="371"/>
      <c r="S13" s="372"/>
      <c r="T13" s="372"/>
      <c r="U13" s="372"/>
      <c r="V13" s="373"/>
      <c r="W13" s="366"/>
      <c r="X13" s="366"/>
      <c r="Y13" s="366"/>
      <c r="Z13" s="366"/>
      <c r="AA13" s="366"/>
      <c r="AB13" s="366"/>
      <c r="AC13" s="366"/>
      <c r="AD13" s="366"/>
      <c r="AE13" s="367">
        <f t="shared" si="15"/>
        <v>0</v>
      </c>
      <c r="AF13" s="367">
        <f t="shared" si="14"/>
        <v>0</v>
      </c>
      <c r="AH13" s="351"/>
      <c r="AI13" s="371"/>
      <c r="AJ13" s="372"/>
      <c r="AK13" s="372"/>
      <c r="AL13" s="372"/>
      <c r="AM13" s="373"/>
      <c r="AN13" s="366"/>
      <c r="AO13" s="366"/>
      <c r="AP13" s="366"/>
      <c r="AQ13" s="366"/>
      <c r="AR13" s="366"/>
      <c r="AS13" s="366"/>
      <c r="AT13" s="366"/>
      <c r="AU13" s="366"/>
      <c r="AV13" s="367">
        <f t="shared" si="0"/>
        <v>0</v>
      </c>
      <c r="AW13" s="367">
        <f t="shared" si="1"/>
        <v>0</v>
      </c>
      <c r="AY13" s="352"/>
      <c r="AZ13" s="371"/>
      <c r="BA13" s="372"/>
      <c r="BB13" s="372"/>
      <c r="BC13" s="372"/>
      <c r="BD13" s="373"/>
      <c r="BE13" s="366"/>
      <c r="BF13" s="366"/>
      <c r="BG13" s="366"/>
      <c r="BH13" s="366"/>
      <c r="BI13" s="366"/>
      <c r="BJ13" s="366"/>
      <c r="BK13" s="366"/>
      <c r="BL13" s="366"/>
      <c r="BM13" s="367">
        <f t="shared" si="2"/>
        <v>0</v>
      </c>
      <c r="BN13" s="367">
        <f t="shared" si="3"/>
        <v>0</v>
      </c>
      <c r="BP13" s="352"/>
      <c r="BQ13" s="371"/>
      <c r="BR13" s="372"/>
      <c r="BS13" s="372"/>
      <c r="BT13" s="372"/>
      <c r="BU13" s="373"/>
      <c r="BV13" s="366"/>
      <c r="BW13" s="366"/>
      <c r="BX13" s="366"/>
      <c r="BY13" s="366"/>
      <c r="BZ13" s="366"/>
      <c r="CA13" s="366"/>
      <c r="CB13" s="366"/>
      <c r="CC13" s="366"/>
      <c r="CD13" s="367">
        <f t="shared" si="16"/>
        <v>0</v>
      </c>
      <c r="CE13" s="367">
        <f t="shared" si="4"/>
        <v>0</v>
      </c>
      <c r="CU13" s="352"/>
      <c r="CV13" s="371"/>
      <c r="CW13" s="372"/>
      <c r="CX13" s="372"/>
      <c r="CY13" s="372"/>
      <c r="CZ13" s="373"/>
      <c r="DA13" s="366"/>
      <c r="DB13" s="366"/>
      <c r="DC13" s="366"/>
      <c r="DD13" s="366"/>
      <c r="DE13" s="366"/>
      <c r="DF13" s="366"/>
      <c r="DG13" s="366"/>
      <c r="DH13" s="366"/>
      <c r="DI13" s="367">
        <f t="shared" si="17"/>
        <v>0</v>
      </c>
      <c r="DJ13" s="367">
        <f t="shared" si="5"/>
        <v>0</v>
      </c>
      <c r="DL13" s="352"/>
      <c r="DM13" s="371"/>
      <c r="DN13" s="372"/>
      <c r="DO13" s="372"/>
      <c r="DP13" s="372"/>
      <c r="DQ13" s="373"/>
      <c r="DR13" s="366"/>
      <c r="DS13" s="366"/>
      <c r="DT13" s="366"/>
      <c r="DU13" s="366"/>
      <c r="DV13" s="366"/>
      <c r="DW13" s="366"/>
      <c r="DX13" s="366"/>
      <c r="DY13" s="366"/>
      <c r="DZ13" s="367">
        <f t="shared" si="18"/>
        <v>0</v>
      </c>
      <c r="EA13" s="367">
        <f t="shared" si="6"/>
        <v>0</v>
      </c>
      <c r="EQ13" s="352"/>
      <c r="ER13" s="371"/>
      <c r="ES13" s="372"/>
      <c r="ET13" s="372"/>
      <c r="EU13" s="372"/>
      <c r="EV13" s="373"/>
      <c r="EW13" s="366"/>
      <c r="EX13" s="366"/>
      <c r="EY13" s="366"/>
      <c r="EZ13" s="366"/>
      <c r="FA13" s="366"/>
      <c r="FB13" s="366"/>
      <c r="FC13" s="366"/>
      <c r="FD13" s="366"/>
      <c r="FE13" s="367">
        <f t="shared" si="19"/>
        <v>0</v>
      </c>
      <c r="FF13" s="367">
        <f t="shared" si="7"/>
        <v>0</v>
      </c>
      <c r="FH13" s="352"/>
      <c r="FI13" s="371"/>
      <c r="FJ13" s="372"/>
      <c r="FK13" s="372"/>
      <c r="FL13" s="372"/>
      <c r="FM13" s="373"/>
      <c r="FN13" s="366"/>
      <c r="FO13" s="366"/>
      <c r="FP13" s="366"/>
      <c r="FQ13" s="366"/>
      <c r="FR13" s="366"/>
      <c r="FS13" s="366"/>
      <c r="FT13" s="366"/>
      <c r="FU13" s="366"/>
      <c r="FV13" s="367">
        <f t="shared" si="20"/>
        <v>0</v>
      </c>
      <c r="FW13" s="367">
        <f t="shared" si="8"/>
        <v>0</v>
      </c>
      <c r="FY13" s="352"/>
      <c r="FZ13" s="371"/>
      <c r="GA13" s="372"/>
      <c r="GB13" s="372"/>
      <c r="GC13" s="372"/>
      <c r="GD13" s="373"/>
      <c r="GE13" s="366"/>
      <c r="GF13" s="366"/>
      <c r="GG13" s="366"/>
      <c r="GH13" s="366"/>
      <c r="GI13" s="366"/>
      <c r="GJ13" s="366"/>
      <c r="GK13" s="366"/>
      <c r="GL13" s="366"/>
      <c r="GM13" s="367">
        <f t="shared" si="9"/>
        <v>0</v>
      </c>
      <c r="GN13" s="367">
        <f t="shared" si="10"/>
        <v>0</v>
      </c>
      <c r="GP13" s="352"/>
      <c r="GQ13" s="371"/>
      <c r="GR13" s="372"/>
      <c r="GS13" s="372"/>
      <c r="GT13" s="372"/>
      <c r="GU13" s="373"/>
      <c r="GV13" s="366"/>
      <c r="GW13" s="366"/>
      <c r="GX13" s="366"/>
      <c r="GY13" s="366"/>
      <c r="GZ13" s="366"/>
      <c r="HA13" s="366"/>
      <c r="HB13" s="366"/>
      <c r="HC13" s="366"/>
      <c r="HD13" s="367">
        <f t="shared" si="21"/>
        <v>0</v>
      </c>
      <c r="HE13" s="367">
        <f t="shared" si="11"/>
        <v>0</v>
      </c>
      <c r="HG13" s="352"/>
      <c r="HH13" s="371"/>
      <c r="HI13" s="372"/>
      <c r="HJ13" s="372"/>
      <c r="HK13" s="372"/>
      <c r="HL13" s="373"/>
      <c r="HM13" s="366"/>
      <c r="HN13" s="366"/>
      <c r="HO13" s="366"/>
      <c r="HP13" s="366"/>
      <c r="HQ13" s="366"/>
      <c r="HR13" s="366"/>
      <c r="HS13" s="366"/>
      <c r="HT13" s="366"/>
      <c r="HU13" s="367">
        <f t="shared" si="22"/>
        <v>0</v>
      </c>
      <c r="HV13" s="367">
        <f t="shared" si="12"/>
        <v>0</v>
      </c>
      <c r="HX13" s="352"/>
      <c r="HY13" s="371"/>
      <c r="HZ13" s="372"/>
      <c r="IA13" s="372"/>
      <c r="IB13" s="372"/>
      <c r="IC13" s="373"/>
      <c r="ID13" s="366"/>
      <c r="IE13" s="366"/>
      <c r="IF13" s="366"/>
      <c r="IG13" s="366"/>
      <c r="IH13" s="366"/>
      <c r="II13" s="366"/>
      <c r="IJ13" s="366"/>
      <c r="IK13" s="366"/>
      <c r="IL13" s="367">
        <f t="shared" si="23"/>
        <v>0</v>
      </c>
      <c r="IM13" s="367">
        <f t="shared" si="13"/>
        <v>0</v>
      </c>
    </row>
    <row r="14" spans="1:247" ht="12.6" customHeight="1">
      <c r="E14" s="362" t="s">
        <v>18</v>
      </c>
      <c r="F14" s="360"/>
      <c r="G14" s="362" t="s">
        <v>25</v>
      </c>
      <c r="H14" s="368"/>
      <c r="I14" s="369"/>
      <c r="J14" s="360"/>
      <c r="K14" s="369"/>
      <c r="L14" s="360"/>
      <c r="M14" s="369"/>
      <c r="N14" s="360"/>
      <c r="O14" s="369"/>
      <c r="Q14" s="352"/>
      <c r="R14" s="371"/>
      <c r="S14" s="372"/>
      <c r="T14" s="372"/>
      <c r="U14" s="372"/>
      <c r="V14" s="373"/>
      <c r="W14" s="366"/>
      <c r="X14" s="366"/>
      <c r="Y14" s="366"/>
      <c r="Z14" s="366"/>
      <c r="AA14" s="366"/>
      <c r="AB14" s="366"/>
      <c r="AC14" s="366"/>
      <c r="AD14" s="366"/>
      <c r="AE14" s="367">
        <f t="shared" si="15"/>
        <v>0</v>
      </c>
      <c r="AF14" s="367">
        <f t="shared" si="14"/>
        <v>0</v>
      </c>
      <c r="AH14" s="351"/>
      <c r="AI14" s="371"/>
      <c r="AJ14" s="372"/>
      <c r="AK14" s="372"/>
      <c r="AL14" s="372"/>
      <c r="AM14" s="373"/>
      <c r="AN14" s="366"/>
      <c r="AO14" s="366"/>
      <c r="AP14" s="366"/>
      <c r="AQ14" s="366"/>
      <c r="AR14" s="366"/>
      <c r="AS14" s="366"/>
      <c r="AT14" s="366"/>
      <c r="AU14" s="366"/>
      <c r="AV14" s="367">
        <f t="shared" si="0"/>
        <v>0</v>
      </c>
      <c r="AW14" s="367">
        <f t="shared" si="1"/>
        <v>0</v>
      </c>
      <c r="AY14" s="352"/>
      <c r="AZ14" s="371"/>
      <c r="BA14" s="372"/>
      <c r="BB14" s="372"/>
      <c r="BC14" s="372"/>
      <c r="BD14" s="373"/>
      <c r="BE14" s="366"/>
      <c r="BF14" s="366"/>
      <c r="BG14" s="366"/>
      <c r="BH14" s="366"/>
      <c r="BI14" s="366"/>
      <c r="BJ14" s="366"/>
      <c r="BK14" s="366"/>
      <c r="BL14" s="366"/>
      <c r="BM14" s="367">
        <f t="shared" si="2"/>
        <v>0</v>
      </c>
      <c r="BN14" s="367">
        <f t="shared" si="3"/>
        <v>0</v>
      </c>
      <c r="BP14" s="352"/>
      <c r="BQ14" s="371"/>
      <c r="BR14" s="372"/>
      <c r="BS14" s="372"/>
      <c r="BT14" s="372"/>
      <c r="BU14" s="373"/>
      <c r="BV14" s="366"/>
      <c r="BW14" s="366"/>
      <c r="BX14" s="366"/>
      <c r="BY14" s="366"/>
      <c r="BZ14" s="366"/>
      <c r="CA14" s="366"/>
      <c r="CB14" s="366"/>
      <c r="CC14" s="366"/>
      <c r="CD14" s="367">
        <f t="shared" si="16"/>
        <v>0</v>
      </c>
      <c r="CE14" s="367">
        <f t="shared" si="4"/>
        <v>0</v>
      </c>
      <c r="CU14" s="352"/>
      <c r="CV14" s="371"/>
      <c r="CW14" s="372"/>
      <c r="CX14" s="372"/>
      <c r="CY14" s="372"/>
      <c r="CZ14" s="373"/>
      <c r="DA14" s="366"/>
      <c r="DB14" s="366"/>
      <c r="DC14" s="366"/>
      <c r="DD14" s="366"/>
      <c r="DE14" s="366"/>
      <c r="DF14" s="366"/>
      <c r="DG14" s="366"/>
      <c r="DH14" s="366"/>
      <c r="DI14" s="367">
        <f t="shared" si="17"/>
        <v>0</v>
      </c>
      <c r="DJ14" s="367">
        <f t="shared" si="5"/>
        <v>0</v>
      </c>
      <c r="DL14" s="352"/>
      <c r="DM14" s="371"/>
      <c r="DN14" s="372"/>
      <c r="DO14" s="372"/>
      <c r="DP14" s="372"/>
      <c r="DQ14" s="373"/>
      <c r="DR14" s="366"/>
      <c r="DS14" s="366"/>
      <c r="DT14" s="366"/>
      <c r="DU14" s="366"/>
      <c r="DV14" s="366"/>
      <c r="DW14" s="366"/>
      <c r="DX14" s="366"/>
      <c r="DY14" s="366"/>
      <c r="DZ14" s="367">
        <f t="shared" si="18"/>
        <v>0</v>
      </c>
      <c r="EA14" s="367">
        <f t="shared" si="6"/>
        <v>0</v>
      </c>
      <c r="EQ14" s="352"/>
      <c r="ER14" s="371"/>
      <c r="ES14" s="372"/>
      <c r="ET14" s="372"/>
      <c r="EU14" s="372"/>
      <c r="EV14" s="373"/>
      <c r="EW14" s="366"/>
      <c r="EX14" s="366"/>
      <c r="EY14" s="366"/>
      <c r="EZ14" s="366"/>
      <c r="FA14" s="366"/>
      <c r="FB14" s="366"/>
      <c r="FC14" s="366"/>
      <c r="FD14" s="366"/>
      <c r="FE14" s="367">
        <f t="shared" si="19"/>
        <v>0</v>
      </c>
      <c r="FF14" s="367">
        <f t="shared" si="7"/>
        <v>0</v>
      </c>
      <c r="FH14" s="352"/>
      <c r="FI14" s="371"/>
      <c r="FJ14" s="372"/>
      <c r="FK14" s="372"/>
      <c r="FL14" s="372"/>
      <c r="FM14" s="373"/>
      <c r="FN14" s="366"/>
      <c r="FO14" s="366"/>
      <c r="FP14" s="366"/>
      <c r="FQ14" s="366"/>
      <c r="FR14" s="366"/>
      <c r="FS14" s="366"/>
      <c r="FT14" s="366"/>
      <c r="FU14" s="366"/>
      <c r="FV14" s="367">
        <f t="shared" si="20"/>
        <v>0</v>
      </c>
      <c r="FW14" s="367">
        <f t="shared" si="8"/>
        <v>0</v>
      </c>
      <c r="FY14" s="352"/>
      <c r="FZ14" s="371"/>
      <c r="GA14" s="372"/>
      <c r="GB14" s="372"/>
      <c r="GC14" s="372"/>
      <c r="GD14" s="373"/>
      <c r="GE14" s="366"/>
      <c r="GF14" s="366"/>
      <c r="GG14" s="366"/>
      <c r="GH14" s="366"/>
      <c r="GI14" s="366"/>
      <c r="GJ14" s="366"/>
      <c r="GK14" s="366"/>
      <c r="GL14" s="366"/>
      <c r="GM14" s="367">
        <f t="shared" si="9"/>
        <v>0</v>
      </c>
      <c r="GN14" s="367">
        <f t="shared" si="10"/>
        <v>0</v>
      </c>
      <c r="GP14" s="352"/>
      <c r="GQ14" s="371"/>
      <c r="GR14" s="372"/>
      <c r="GS14" s="372"/>
      <c r="GT14" s="372"/>
      <c r="GU14" s="373"/>
      <c r="GV14" s="366"/>
      <c r="GW14" s="366"/>
      <c r="GX14" s="366"/>
      <c r="GY14" s="366"/>
      <c r="GZ14" s="366"/>
      <c r="HA14" s="366"/>
      <c r="HB14" s="366"/>
      <c r="HC14" s="366"/>
      <c r="HD14" s="367">
        <f t="shared" si="21"/>
        <v>0</v>
      </c>
      <c r="HE14" s="367">
        <f t="shared" si="11"/>
        <v>0</v>
      </c>
      <c r="HG14" s="352"/>
      <c r="HH14" s="371"/>
      <c r="HI14" s="372"/>
      <c r="HJ14" s="372"/>
      <c r="HK14" s="372"/>
      <c r="HL14" s="373"/>
      <c r="HM14" s="366"/>
      <c r="HN14" s="366"/>
      <c r="HO14" s="366"/>
      <c r="HP14" s="366"/>
      <c r="HQ14" s="366"/>
      <c r="HR14" s="366"/>
      <c r="HS14" s="366"/>
      <c r="HT14" s="366"/>
      <c r="HU14" s="367">
        <f t="shared" si="22"/>
        <v>0</v>
      </c>
      <c r="HV14" s="367">
        <f t="shared" si="12"/>
        <v>0</v>
      </c>
      <c r="HX14" s="352"/>
      <c r="HY14" s="371"/>
      <c r="HZ14" s="372"/>
      <c r="IA14" s="372"/>
      <c r="IB14" s="372"/>
      <c r="IC14" s="373"/>
      <c r="ID14" s="366"/>
      <c r="IE14" s="366"/>
      <c r="IF14" s="366"/>
      <c r="IG14" s="366"/>
      <c r="IH14" s="366"/>
      <c r="II14" s="366"/>
      <c r="IJ14" s="366"/>
      <c r="IK14" s="366"/>
      <c r="IL14" s="367">
        <f t="shared" si="23"/>
        <v>0</v>
      </c>
      <c r="IM14" s="367">
        <f t="shared" si="13"/>
        <v>0</v>
      </c>
    </row>
    <row r="15" spans="1:247">
      <c r="E15" s="362" t="s">
        <v>18</v>
      </c>
      <c r="F15" s="360"/>
      <c r="G15" s="362" t="s">
        <v>25</v>
      </c>
      <c r="H15" s="368"/>
      <c r="I15" s="369"/>
      <c r="J15" s="360"/>
      <c r="K15" s="369"/>
      <c r="L15" s="360"/>
      <c r="M15" s="369"/>
      <c r="N15" s="360"/>
      <c r="O15" s="369"/>
      <c r="Q15" s="352"/>
      <c r="R15" s="371"/>
      <c r="S15" s="372"/>
      <c r="T15" s="372"/>
      <c r="U15" s="372"/>
      <c r="V15" s="373"/>
      <c r="W15" s="366"/>
      <c r="X15" s="366"/>
      <c r="Y15" s="366"/>
      <c r="Z15" s="366"/>
      <c r="AA15" s="366"/>
      <c r="AB15" s="366"/>
      <c r="AC15" s="366"/>
      <c r="AD15" s="366"/>
      <c r="AE15" s="367">
        <f t="shared" si="15"/>
        <v>0</v>
      </c>
      <c r="AF15" s="367">
        <f t="shared" si="14"/>
        <v>0</v>
      </c>
      <c r="AH15" s="351"/>
      <c r="AI15" s="371"/>
      <c r="AJ15" s="372"/>
      <c r="AK15" s="372"/>
      <c r="AL15" s="372"/>
      <c r="AM15" s="373"/>
      <c r="AN15" s="366"/>
      <c r="AO15" s="366"/>
      <c r="AP15" s="366"/>
      <c r="AQ15" s="366"/>
      <c r="AR15" s="366"/>
      <c r="AS15" s="366"/>
      <c r="AT15" s="366"/>
      <c r="AU15" s="366"/>
      <c r="AV15" s="367">
        <f t="shared" si="0"/>
        <v>0</v>
      </c>
      <c r="AW15" s="367">
        <f t="shared" si="1"/>
        <v>0</v>
      </c>
      <c r="AY15" s="352"/>
      <c r="AZ15" s="371"/>
      <c r="BA15" s="372"/>
      <c r="BB15" s="372"/>
      <c r="BC15" s="372"/>
      <c r="BD15" s="373"/>
      <c r="BE15" s="366"/>
      <c r="BF15" s="366"/>
      <c r="BG15" s="366"/>
      <c r="BH15" s="366"/>
      <c r="BI15" s="366"/>
      <c r="BJ15" s="366"/>
      <c r="BK15" s="366"/>
      <c r="BL15" s="366"/>
      <c r="BM15" s="367">
        <f t="shared" si="2"/>
        <v>0</v>
      </c>
      <c r="BN15" s="367">
        <f t="shared" si="3"/>
        <v>0</v>
      </c>
      <c r="BP15" s="352"/>
      <c r="BQ15" s="371"/>
      <c r="BR15" s="372"/>
      <c r="BS15" s="372"/>
      <c r="BT15" s="372"/>
      <c r="BU15" s="373"/>
      <c r="BV15" s="366"/>
      <c r="BW15" s="366"/>
      <c r="BX15" s="366"/>
      <c r="BY15" s="366"/>
      <c r="BZ15" s="366"/>
      <c r="CA15" s="366"/>
      <c r="CB15" s="366"/>
      <c r="CC15" s="366"/>
      <c r="CD15" s="367">
        <f t="shared" si="16"/>
        <v>0</v>
      </c>
      <c r="CE15" s="367">
        <f t="shared" si="4"/>
        <v>0</v>
      </c>
      <c r="CU15" s="352"/>
      <c r="CV15" s="371"/>
      <c r="CW15" s="372"/>
      <c r="CX15" s="372"/>
      <c r="CY15" s="372"/>
      <c r="CZ15" s="373"/>
      <c r="DA15" s="366"/>
      <c r="DB15" s="366"/>
      <c r="DC15" s="366"/>
      <c r="DD15" s="366"/>
      <c r="DE15" s="366"/>
      <c r="DF15" s="366"/>
      <c r="DG15" s="366"/>
      <c r="DH15" s="366"/>
      <c r="DI15" s="367">
        <f t="shared" si="17"/>
        <v>0</v>
      </c>
      <c r="DJ15" s="367">
        <f t="shared" si="5"/>
        <v>0</v>
      </c>
      <c r="DL15" s="352"/>
      <c r="DM15" s="371"/>
      <c r="DN15" s="372"/>
      <c r="DO15" s="372"/>
      <c r="DP15" s="372"/>
      <c r="DQ15" s="373"/>
      <c r="DR15" s="366"/>
      <c r="DS15" s="366"/>
      <c r="DT15" s="366"/>
      <c r="DU15" s="366"/>
      <c r="DV15" s="366"/>
      <c r="DW15" s="366"/>
      <c r="DX15" s="366"/>
      <c r="DY15" s="366"/>
      <c r="DZ15" s="367">
        <f t="shared" si="18"/>
        <v>0</v>
      </c>
      <c r="EA15" s="367">
        <f t="shared" si="6"/>
        <v>0</v>
      </c>
      <c r="EQ15" s="352"/>
      <c r="ER15" s="371"/>
      <c r="ES15" s="372"/>
      <c r="ET15" s="372"/>
      <c r="EU15" s="372"/>
      <c r="EV15" s="373"/>
      <c r="EW15" s="366"/>
      <c r="EX15" s="366"/>
      <c r="EY15" s="366"/>
      <c r="EZ15" s="366"/>
      <c r="FA15" s="366"/>
      <c r="FB15" s="366"/>
      <c r="FC15" s="366"/>
      <c r="FD15" s="366"/>
      <c r="FE15" s="367">
        <f t="shared" si="19"/>
        <v>0</v>
      </c>
      <c r="FF15" s="367">
        <f t="shared" si="7"/>
        <v>0</v>
      </c>
      <c r="FH15" s="352"/>
      <c r="FI15" s="371"/>
      <c r="FJ15" s="372"/>
      <c r="FK15" s="372"/>
      <c r="FL15" s="372"/>
      <c r="FM15" s="373"/>
      <c r="FN15" s="366"/>
      <c r="FO15" s="366"/>
      <c r="FP15" s="366"/>
      <c r="FQ15" s="366"/>
      <c r="FR15" s="366"/>
      <c r="FS15" s="366"/>
      <c r="FT15" s="366"/>
      <c r="FU15" s="366"/>
      <c r="FV15" s="367">
        <f t="shared" si="20"/>
        <v>0</v>
      </c>
      <c r="FW15" s="367">
        <f t="shared" si="8"/>
        <v>0</v>
      </c>
      <c r="FY15" s="352"/>
      <c r="FZ15" s="371"/>
      <c r="GA15" s="372"/>
      <c r="GB15" s="372"/>
      <c r="GC15" s="372"/>
      <c r="GD15" s="373"/>
      <c r="GE15" s="366"/>
      <c r="GF15" s="366"/>
      <c r="GG15" s="366"/>
      <c r="GH15" s="366"/>
      <c r="GI15" s="366"/>
      <c r="GJ15" s="366"/>
      <c r="GK15" s="366"/>
      <c r="GL15" s="366"/>
      <c r="GM15" s="367">
        <f t="shared" si="9"/>
        <v>0</v>
      </c>
      <c r="GN15" s="367">
        <f t="shared" si="10"/>
        <v>0</v>
      </c>
      <c r="GP15" s="352"/>
      <c r="GQ15" s="371"/>
      <c r="GR15" s="372"/>
      <c r="GS15" s="372"/>
      <c r="GT15" s="372"/>
      <c r="GU15" s="373"/>
      <c r="GV15" s="366"/>
      <c r="GW15" s="366"/>
      <c r="GX15" s="366"/>
      <c r="GY15" s="366"/>
      <c r="GZ15" s="366"/>
      <c r="HA15" s="366"/>
      <c r="HB15" s="366"/>
      <c r="HC15" s="366"/>
      <c r="HD15" s="367">
        <f t="shared" si="21"/>
        <v>0</v>
      </c>
      <c r="HE15" s="367">
        <f t="shared" si="11"/>
        <v>0</v>
      </c>
      <c r="HG15" s="352"/>
      <c r="HH15" s="371"/>
      <c r="HI15" s="372"/>
      <c r="HJ15" s="372"/>
      <c r="HK15" s="372"/>
      <c r="HL15" s="373"/>
      <c r="HM15" s="366"/>
      <c r="HN15" s="366"/>
      <c r="HO15" s="366"/>
      <c r="HP15" s="366"/>
      <c r="HQ15" s="366"/>
      <c r="HR15" s="366"/>
      <c r="HS15" s="366"/>
      <c r="HT15" s="366"/>
      <c r="HU15" s="367">
        <f t="shared" si="22"/>
        <v>0</v>
      </c>
      <c r="HV15" s="367">
        <f t="shared" si="12"/>
        <v>0</v>
      </c>
      <c r="HX15" s="352"/>
      <c r="HY15" s="371"/>
      <c r="HZ15" s="372"/>
      <c r="IA15" s="372"/>
      <c r="IB15" s="372"/>
      <c r="IC15" s="373"/>
      <c r="ID15" s="366"/>
      <c r="IE15" s="366"/>
      <c r="IF15" s="366"/>
      <c r="IG15" s="366"/>
      <c r="IH15" s="366"/>
      <c r="II15" s="366"/>
      <c r="IJ15" s="366"/>
      <c r="IK15" s="366"/>
      <c r="IL15" s="367">
        <f t="shared" si="23"/>
        <v>0</v>
      </c>
      <c r="IM15" s="367">
        <f t="shared" si="13"/>
        <v>0</v>
      </c>
    </row>
    <row r="16" spans="1:247">
      <c r="E16" s="362" t="s">
        <v>18</v>
      </c>
      <c r="F16" s="360"/>
      <c r="G16" s="362" t="s">
        <v>25</v>
      </c>
      <c r="H16" s="368"/>
      <c r="I16" s="369"/>
      <c r="J16" s="360"/>
      <c r="K16" s="362"/>
      <c r="L16" s="360"/>
      <c r="M16" s="362"/>
      <c r="N16" s="360"/>
      <c r="O16" s="362"/>
      <c r="Q16" s="352"/>
      <c r="R16" s="371"/>
      <c r="S16" s="372"/>
      <c r="T16" s="372"/>
      <c r="U16" s="372"/>
      <c r="V16" s="373"/>
      <c r="W16" s="366"/>
      <c r="X16" s="366"/>
      <c r="Y16" s="366"/>
      <c r="Z16" s="366"/>
      <c r="AA16" s="366"/>
      <c r="AB16" s="366"/>
      <c r="AC16" s="366"/>
      <c r="AD16" s="366"/>
      <c r="AE16" s="367">
        <f t="shared" si="15"/>
        <v>0</v>
      </c>
      <c r="AF16" s="367">
        <f t="shared" si="14"/>
        <v>0</v>
      </c>
      <c r="AH16" s="351"/>
      <c r="AI16" s="371"/>
      <c r="AJ16" s="372"/>
      <c r="AK16" s="372"/>
      <c r="AL16" s="372"/>
      <c r="AM16" s="373"/>
      <c r="AN16" s="366"/>
      <c r="AO16" s="366"/>
      <c r="AP16" s="366"/>
      <c r="AQ16" s="366"/>
      <c r="AR16" s="366"/>
      <c r="AS16" s="366"/>
      <c r="AT16" s="366"/>
      <c r="AU16" s="366"/>
      <c r="AV16" s="367">
        <f t="shared" si="0"/>
        <v>0</v>
      </c>
      <c r="AW16" s="367">
        <f t="shared" si="1"/>
        <v>0</v>
      </c>
      <c r="AY16" s="352"/>
      <c r="AZ16" s="371"/>
      <c r="BA16" s="372"/>
      <c r="BB16" s="372"/>
      <c r="BC16" s="372"/>
      <c r="BD16" s="373"/>
      <c r="BE16" s="366"/>
      <c r="BF16" s="366"/>
      <c r="BG16" s="366"/>
      <c r="BH16" s="366"/>
      <c r="BI16" s="366"/>
      <c r="BJ16" s="366"/>
      <c r="BK16" s="366"/>
      <c r="BL16" s="366"/>
      <c r="BM16" s="367">
        <f t="shared" si="2"/>
        <v>0</v>
      </c>
      <c r="BN16" s="367">
        <f t="shared" si="3"/>
        <v>0</v>
      </c>
      <c r="BP16" s="352"/>
      <c r="BQ16" s="371"/>
      <c r="BR16" s="372"/>
      <c r="BS16" s="372"/>
      <c r="BT16" s="372"/>
      <c r="BU16" s="373"/>
      <c r="BV16" s="366"/>
      <c r="BW16" s="366"/>
      <c r="BX16" s="366"/>
      <c r="BY16" s="366"/>
      <c r="BZ16" s="366"/>
      <c r="CA16" s="366"/>
      <c r="CB16" s="366"/>
      <c r="CC16" s="366"/>
      <c r="CD16" s="367">
        <f t="shared" si="16"/>
        <v>0</v>
      </c>
      <c r="CE16" s="367">
        <f t="shared" si="4"/>
        <v>0</v>
      </c>
      <c r="CU16" s="352"/>
      <c r="CV16" s="371"/>
      <c r="CW16" s="372"/>
      <c r="CX16" s="372"/>
      <c r="CY16" s="372"/>
      <c r="CZ16" s="373"/>
      <c r="DA16" s="366"/>
      <c r="DB16" s="366"/>
      <c r="DC16" s="366"/>
      <c r="DD16" s="366"/>
      <c r="DE16" s="366"/>
      <c r="DF16" s="366"/>
      <c r="DG16" s="366"/>
      <c r="DH16" s="366"/>
      <c r="DI16" s="367">
        <f t="shared" si="17"/>
        <v>0</v>
      </c>
      <c r="DJ16" s="367">
        <f t="shared" si="5"/>
        <v>0</v>
      </c>
      <c r="DL16" s="352"/>
      <c r="DM16" s="371"/>
      <c r="DN16" s="372"/>
      <c r="DO16" s="372"/>
      <c r="DP16" s="372"/>
      <c r="DQ16" s="373"/>
      <c r="DR16" s="366"/>
      <c r="DS16" s="366"/>
      <c r="DT16" s="366"/>
      <c r="DU16" s="366"/>
      <c r="DV16" s="366"/>
      <c r="DW16" s="366"/>
      <c r="DX16" s="366"/>
      <c r="DY16" s="366"/>
      <c r="DZ16" s="367">
        <f t="shared" si="18"/>
        <v>0</v>
      </c>
      <c r="EA16" s="367">
        <f t="shared" si="6"/>
        <v>0</v>
      </c>
      <c r="EQ16" s="352"/>
      <c r="ER16" s="371"/>
      <c r="ES16" s="372"/>
      <c r="ET16" s="372"/>
      <c r="EU16" s="372"/>
      <c r="EV16" s="373"/>
      <c r="EW16" s="366"/>
      <c r="EX16" s="366"/>
      <c r="EY16" s="366"/>
      <c r="EZ16" s="366"/>
      <c r="FA16" s="366"/>
      <c r="FB16" s="366"/>
      <c r="FC16" s="366"/>
      <c r="FD16" s="366"/>
      <c r="FE16" s="367">
        <f t="shared" si="19"/>
        <v>0</v>
      </c>
      <c r="FF16" s="367">
        <f t="shared" si="7"/>
        <v>0</v>
      </c>
      <c r="FH16" s="352"/>
      <c r="FI16" s="371"/>
      <c r="FJ16" s="372"/>
      <c r="FK16" s="372"/>
      <c r="FL16" s="372"/>
      <c r="FM16" s="373"/>
      <c r="FN16" s="366"/>
      <c r="FO16" s="366"/>
      <c r="FP16" s="366"/>
      <c r="FQ16" s="366"/>
      <c r="FR16" s="366"/>
      <c r="FS16" s="366"/>
      <c r="FT16" s="366"/>
      <c r="FU16" s="366"/>
      <c r="FV16" s="367">
        <f t="shared" si="20"/>
        <v>0</v>
      </c>
      <c r="FW16" s="367">
        <f t="shared" si="8"/>
        <v>0</v>
      </c>
      <c r="FY16" s="352"/>
      <c r="FZ16" s="371"/>
      <c r="GA16" s="372"/>
      <c r="GB16" s="372"/>
      <c r="GC16" s="372"/>
      <c r="GD16" s="373"/>
      <c r="GE16" s="366"/>
      <c r="GF16" s="366"/>
      <c r="GG16" s="366"/>
      <c r="GH16" s="366"/>
      <c r="GI16" s="366"/>
      <c r="GJ16" s="366"/>
      <c r="GK16" s="366"/>
      <c r="GL16" s="366"/>
      <c r="GM16" s="367">
        <f t="shared" si="9"/>
        <v>0</v>
      </c>
      <c r="GN16" s="367">
        <f t="shared" si="10"/>
        <v>0</v>
      </c>
      <c r="GP16" s="352"/>
      <c r="GQ16" s="371"/>
      <c r="GR16" s="372"/>
      <c r="GS16" s="372"/>
      <c r="GT16" s="372"/>
      <c r="GU16" s="373"/>
      <c r="GV16" s="366"/>
      <c r="GW16" s="366"/>
      <c r="GX16" s="366"/>
      <c r="GY16" s="366"/>
      <c r="GZ16" s="366"/>
      <c r="HA16" s="366"/>
      <c r="HB16" s="366"/>
      <c r="HC16" s="366"/>
      <c r="HD16" s="367">
        <f t="shared" si="21"/>
        <v>0</v>
      </c>
      <c r="HE16" s="367">
        <f t="shared" si="11"/>
        <v>0</v>
      </c>
      <c r="HG16" s="352"/>
      <c r="HH16" s="371"/>
      <c r="HI16" s="372"/>
      <c r="HJ16" s="372"/>
      <c r="HK16" s="372"/>
      <c r="HL16" s="373"/>
      <c r="HM16" s="366"/>
      <c r="HN16" s="366"/>
      <c r="HO16" s="366"/>
      <c r="HP16" s="366"/>
      <c r="HQ16" s="366"/>
      <c r="HR16" s="366"/>
      <c r="HS16" s="366"/>
      <c r="HT16" s="366"/>
      <c r="HU16" s="367">
        <f t="shared" si="22"/>
        <v>0</v>
      </c>
      <c r="HV16" s="367">
        <f t="shared" si="12"/>
        <v>0</v>
      </c>
      <c r="HX16" s="352"/>
      <c r="HY16" s="371"/>
      <c r="HZ16" s="372"/>
      <c r="IA16" s="372"/>
      <c r="IB16" s="372"/>
      <c r="IC16" s="373"/>
      <c r="ID16" s="366"/>
      <c r="IE16" s="366"/>
      <c r="IF16" s="366"/>
      <c r="IG16" s="366"/>
      <c r="IH16" s="366"/>
      <c r="II16" s="366"/>
      <c r="IJ16" s="366"/>
      <c r="IK16" s="366"/>
      <c r="IL16" s="367">
        <f t="shared" si="23"/>
        <v>0</v>
      </c>
      <c r="IM16" s="367">
        <f t="shared" si="13"/>
        <v>0</v>
      </c>
    </row>
    <row r="17" spans="3:247">
      <c r="E17" s="362" t="s">
        <v>18</v>
      </c>
      <c r="F17" s="360"/>
      <c r="G17" s="362" t="s">
        <v>25</v>
      </c>
      <c r="H17" s="368"/>
      <c r="I17" s="369"/>
      <c r="J17" s="360"/>
      <c r="K17" s="362"/>
      <c r="L17" s="360"/>
      <c r="M17" s="362"/>
      <c r="N17" s="360"/>
      <c r="O17" s="362"/>
      <c r="Q17" s="352"/>
      <c r="R17" s="371"/>
      <c r="S17" s="372"/>
      <c r="T17" s="372"/>
      <c r="U17" s="372"/>
      <c r="V17" s="373"/>
      <c r="W17" s="366"/>
      <c r="X17" s="366"/>
      <c r="Y17" s="366"/>
      <c r="Z17" s="366"/>
      <c r="AA17" s="366"/>
      <c r="AB17" s="366"/>
      <c r="AC17" s="366"/>
      <c r="AD17" s="366"/>
      <c r="AE17" s="367">
        <f t="shared" si="15"/>
        <v>0</v>
      </c>
      <c r="AF17" s="367">
        <f t="shared" si="14"/>
        <v>0</v>
      </c>
      <c r="AH17" s="351"/>
      <c r="AI17" s="371"/>
      <c r="AJ17" s="372"/>
      <c r="AK17" s="372"/>
      <c r="AL17" s="372"/>
      <c r="AM17" s="373"/>
      <c r="AN17" s="366"/>
      <c r="AO17" s="366"/>
      <c r="AP17" s="366"/>
      <c r="AQ17" s="366"/>
      <c r="AR17" s="366"/>
      <c r="AS17" s="366"/>
      <c r="AT17" s="366"/>
      <c r="AU17" s="366"/>
      <c r="AV17" s="367"/>
      <c r="AW17" s="367"/>
      <c r="AY17" s="352"/>
      <c r="AZ17" s="371"/>
      <c r="BA17" s="372"/>
      <c r="BB17" s="372"/>
      <c r="BC17" s="372"/>
      <c r="BD17" s="373"/>
      <c r="BE17" s="366"/>
      <c r="BF17" s="366"/>
      <c r="BG17" s="366"/>
      <c r="BH17" s="366"/>
      <c r="BI17" s="366"/>
      <c r="BJ17" s="366"/>
      <c r="BK17" s="366"/>
      <c r="BL17" s="366"/>
      <c r="BM17" s="367"/>
      <c r="BN17" s="367"/>
      <c r="BP17" s="352"/>
      <c r="BQ17" s="371"/>
      <c r="BR17" s="372"/>
      <c r="BS17" s="372"/>
      <c r="BT17" s="372"/>
      <c r="BU17" s="373"/>
      <c r="BV17" s="366"/>
      <c r="BW17" s="366"/>
      <c r="BX17" s="366"/>
      <c r="BY17" s="366"/>
      <c r="BZ17" s="366"/>
      <c r="CA17" s="366"/>
      <c r="CB17" s="366"/>
      <c r="CC17" s="366"/>
      <c r="CD17" s="367">
        <f t="shared" si="16"/>
        <v>0</v>
      </c>
      <c r="CE17" s="367">
        <f t="shared" si="4"/>
        <v>0</v>
      </c>
      <c r="CU17" s="352"/>
      <c r="CV17" s="371"/>
      <c r="CW17" s="372"/>
      <c r="CX17" s="372"/>
      <c r="CY17" s="372"/>
      <c r="CZ17" s="373"/>
      <c r="DA17" s="366"/>
      <c r="DB17" s="366"/>
      <c r="DC17" s="366"/>
      <c r="DD17" s="366"/>
      <c r="DE17" s="366"/>
      <c r="DF17" s="366"/>
      <c r="DG17" s="366"/>
      <c r="DH17" s="366"/>
      <c r="DI17" s="367">
        <f t="shared" si="17"/>
        <v>0</v>
      </c>
      <c r="DJ17" s="367">
        <f t="shared" si="5"/>
        <v>0</v>
      </c>
      <c r="DL17" s="352"/>
      <c r="DM17" s="371"/>
      <c r="DN17" s="372"/>
      <c r="DO17" s="372"/>
      <c r="DP17" s="372"/>
      <c r="DQ17" s="373"/>
      <c r="DR17" s="366"/>
      <c r="DS17" s="366"/>
      <c r="DT17" s="366"/>
      <c r="DU17" s="366"/>
      <c r="DV17" s="366"/>
      <c r="DW17" s="366"/>
      <c r="DX17" s="366"/>
      <c r="DY17" s="366"/>
      <c r="DZ17" s="367">
        <f t="shared" si="18"/>
        <v>0</v>
      </c>
      <c r="EA17" s="367">
        <f t="shared" si="6"/>
        <v>0</v>
      </c>
      <c r="EQ17" s="352"/>
      <c r="ER17" s="371"/>
      <c r="ES17" s="372"/>
      <c r="ET17" s="372"/>
      <c r="EU17" s="372"/>
      <c r="EV17" s="373"/>
      <c r="EW17" s="366"/>
      <c r="EX17" s="366"/>
      <c r="EY17" s="366"/>
      <c r="EZ17" s="366"/>
      <c r="FA17" s="366"/>
      <c r="FB17" s="366"/>
      <c r="FC17" s="366"/>
      <c r="FD17" s="366"/>
      <c r="FE17" s="367">
        <f t="shared" si="19"/>
        <v>0</v>
      </c>
      <c r="FF17" s="367">
        <f t="shared" si="7"/>
        <v>0</v>
      </c>
      <c r="FH17" s="352"/>
      <c r="FI17" s="371"/>
      <c r="FJ17" s="372"/>
      <c r="FK17" s="372"/>
      <c r="FL17" s="372"/>
      <c r="FM17" s="373"/>
      <c r="FN17" s="366"/>
      <c r="FO17" s="366"/>
      <c r="FP17" s="366"/>
      <c r="FQ17" s="366"/>
      <c r="FR17" s="366"/>
      <c r="FS17" s="366"/>
      <c r="FT17" s="366"/>
      <c r="FU17" s="366"/>
      <c r="FV17" s="367">
        <f t="shared" si="20"/>
        <v>0</v>
      </c>
      <c r="FW17" s="367">
        <f t="shared" si="8"/>
        <v>0</v>
      </c>
      <c r="FY17" s="352"/>
      <c r="FZ17" s="371"/>
      <c r="GA17" s="372"/>
      <c r="GB17" s="372"/>
      <c r="GC17" s="372"/>
      <c r="GD17" s="373"/>
      <c r="GE17" s="366"/>
      <c r="GF17" s="366"/>
      <c r="GG17" s="366"/>
      <c r="GH17" s="366"/>
      <c r="GI17" s="366"/>
      <c r="GJ17" s="366"/>
      <c r="GK17" s="366"/>
      <c r="GL17" s="366"/>
      <c r="GM17" s="367">
        <f t="shared" si="9"/>
        <v>0</v>
      </c>
      <c r="GN17" s="367">
        <f t="shared" si="10"/>
        <v>0</v>
      </c>
      <c r="GP17" s="352"/>
      <c r="GQ17" s="371"/>
      <c r="GR17" s="372"/>
      <c r="GS17" s="372"/>
      <c r="GT17" s="372"/>
      <c r="GU17" s="373"/>
      <c r="GV17" s="366"/>
      <c r="GW17" s="366"/>
      <c r="GX17" s="366"/>
      <c r="GY17" s="366"/>
      <c r="GZ17" s="366"/>
      <c r="HA17" s="366"/>
      <c r="HB17" s="366"/>
      <c r="HC17" s="366"/>
      <c r="HD17" s="367">
        <f t="shared" si="21"/>
        <v>0</v>
      </c>
      <c r="HE17" s="367">
        <f t="shared" si="11"/>
        <v>0</v>
      </c>
      <c r="HG17" s="352"/>
      <c r="HH17" s="371"/>
      <c r="HI17" s="372"/>
      <c r="HJ17" s="372"/>
      <c r="HK17" s="372"/>
      <c r="HL17" s="373"/>
      <c r="HM17" s="366"/>
      <c r="HN17" s="366"/>
      <c r="HO17" s="366"/>
      <c r="HP17" s="366"/>
      <c r="HQ17" s="366"/>
      <c r="HR17" s="366"/>
      <c r="HS17" s="366"/>
      <c r="HT17" s="366"/>
      <c r="HU17" s="367">
        <f t="shared" si="22"/>
        <v>0</v>
      </c>
      <c r="HV17" s="367">
        <f t="shared" si="12"/>
        <v>0</v>
      </c>
      <c r="HX17" s="352"/>
      <c r="HY17" s="371"/>
      <c r="HZ17" s="372"/>
      <c r="IA17" s="372"/>
      <c r="IB17" s="372"/>
      <c r="IC17" s="373"/>
      <c r="ID17" s="366"/>
      <c r="IE17" s="366"/>
      <c r="IF17" s="366"/>
      <c r="IG17" s="366"/>
      <c r="IH17" s="366"/>
      <c r="II17" s="366"/>
      <c r="IJ17" s="366"/>
      <c r="IK17" s="366"/>
      <c r="IL17" s="367">
        <f t="shared" si="23"/>
        <v>0</v>
      </c>
      <c r="IM17" s="367">
        <f t="shared" si="13"/>
        <v>0</v>
      </c>
    </row>
    <row r="18" spans="3:247">
      <c r="E18" s="375" t="s">
        <v>1</v>
      </c>
      <c r="F18" s="376"/>
      <c r="G18" s="377"/>
      <c r="H18" s="368"/>
      <c r="I18" s="378"/>
      <c r="J18" s="360"/>
      <c r="K18" s="360"/>
      <c r="L18" s="360"/>
      <c r="M18" s="360"/>
      <c r="N18" s="360"/>
      <c r="O18" s="360"/>
      <c r="Q18" s="352"/>
      <c r="R18" s="379"/>
      <c r="S18" s="380"/>
      <c r="T18" s="380"/>
      <c r="U18" s="380"/>
      <c r="V18" s="381"/>
      <c r="W18" s="382">
        <f t="shared" ref="W18:AC18" si="24">SUM(W8:W17)</f>
        <v>0.63700000000000001</v>
      </c>
      <c r="X18" s="382">
        <f t="shared" si="24"/>
        <v>0.31889899999999999</v>
      </c>
      <c r="Y18" s="382">
        <f t="shared" si="24"/>
        <v>0</v>
      </c>
      <c r="Z18" s="382">
        <f t="shared" si="24"/>
        <v>0</v>
      </c>
      <c r="AA18" s="382">
        <f t="shared" si="24"/>
        <v>0</v>
      </c>
      <c r="AB18" s="382">
        <f t="shared" si="24"/>
        <v>0</v>
      </c>
      <c r="AC18" s="382">
        <f t="shared" si="24"/>
        <v>0</v>
      </c>
      <c r="AD18" s="382">
        <f>SUM(AD8:AD17)</f>
        <v>0</v>
      </c>
      <c r="AE18" s="367">
        <f>SUM(R18:V18)</f>
        <v>0</v>
      </c>
      <c r="AF18" s="367">
        <f>SUM(W18:AD18)</f>
        <v>0.95589900000000005</v>
      </c>
      <c r="AH18" s="351"/>
      <c r="AI18" s="379"/>
      <c r="AJ18" s="380"/>
      <c r="AK18" s="380"/>
      <c r="AL18" s="380"/>
      <c r="AM18" s="381"/>
      <c r="AN18" s="382">
        <f t="shared" ref="AN18:AU18" si="25">SUM(AN8:AN17)</f>
        <v>1</v>
      </c>
      <c r="AO18" s="382">
        <f t="shared" si="25"/>
        <v>0</v>
      </c>
      <c r="AP18" s="382">
        <f t="shared" si="25"/>
        <v>0</v>
      </c>
      <c r="AQ18" s="382">
        <f t="shared" si="25"/>
        <v>0</v>
      </c>
      <c r="AR18" s="382">
        <f t="shared" si="25"/>
        <v>0</v>
      </c>
      <c r="AS18" s="382">
        <f t="shared" si="25"/>
        <v>0</v>
      </c>
      <c r="AT18" s="382">
        <f t="shared" si="25"/>
        <v>0</v>
      </c>
      <c r="AU18" s="382">
        <f t="shared" si="25"/>
        <v>0</v>
      </c>
      <c r="AV18" s="367">
        <f>SUM(AI18:AM18)</f>
        <v>0</v>
      </c>
      <c r="AW18" s="367">
        <f>SUM(AN18:AU18)</f>
        <v>1</v>
      </c>
      <c r="AY18" s="352"/>
      <c r="AZ18" s="379"/>
      <c r="BA18" s="380"/>
      <c r="BB18" s="380"/>
      <c r="BC18" s="380"/>
      <c r="BD18" s="381"/>
      <c r="BE18" s="382">
        <f t="shared" ref="BE18:BL18" si="26">SUM(BE8:BE17)</f>
        <v>0</v>
      </c>
      <c r="BF18" s="382">
        <f t="shared" si="26"/>
        <v>0</v>
      </c>
      <c r="BG18" s="382">
        <f t="shared" si="26"/>
        <v>0</v>
      </c>
      <c r="BH18" s="382">
        <f t="shared" si="26"/>
        <v>0</v>
      </c>
      <c r="BI18" s="382">
        <f t="shared" si="26"/>
        <v>0</v>
      </c>
      <c r="BJ18" s="382">
        <f t="shared" si="26"/>
        <v>0</v>
      </c>
      <c r="BK18" s="382">
        <f t="shared" si="26"/>
        <v>0</v>
      </c>
      <c r="BL18" s="382">
        <f t="shared" si="26"/>
        <v>0</v>
      </c>
      <c r="BM18" s="367">
        <f>SUM(AZ18:BD18)</f>
        <v>0</v>
      </c>
      <c r="BN18" s="367">
        <f>SUM(BE18:BL18)</f>
        <v>0</v>
      </c>
      <c r="BP18" s="352"/>
      <c r="BQ18" s="379"/>
      <c r="BR18" s="380"/>
      <c r="BS18" s="380"/>
      <c r="BT18" s="380"/>
      <c r="BU18" s="381"/>
      <c r="BV18" s="382">
        <f t="shared" ref="BV18:CC18" si="27">SUM(BV8:BV17)</f>
        <v>45</v>
      </c>
      <c r="BW18" s="382">
        <f t="shared" si="27"/>
        <v>0</v>
      </c>
      <c r="BX18" s="382">
        <f t="shared" si="27"/>
        <v>0</v>
      </c>
      <c r="BY18" s="382">
        <f t="shared" si="27"/>
        <v>0</v>
      </c>
      <c r="BZ18" s="382">
        <f t="shared" si="27"/>
        <v>0</v>
      </c>
      <c r="CA18" s="382">
        <f t="shared" si="27"/>
        <v>0</v>
      </c>
      <c r="CB18" s="382">
        <f t="shared" si="27"/>
        <v>0</v>
      </c>
      <c r="CC18" s="382">
        <f t="shared" si="27"/>
        <v>0</v>
      </c>
      <c r="CD18" s="367">
        <f>SUM(BQ18:BU18)</f>
        <v>0</v>
      </c>
      <c r="CE18" s="367">
        <f>SUM(BV18:CC18)</f>
        <v>45</v>
      </c>
      <c r="CU18" s="352"/>
      <c r="CV18" s="379"/>
      <c r="CW18" s="380"/>
      <c r="CX18" s="380"/>
      <c r="CY18" s="380"/>
      <c r="CZ18" s="381"/>
      <c r="DA18" s="382">
        <f t="shared" ref="DA18:DH18" si="28">SUM(DA8:DA17)</f>
        <v>0.63700000000000001</v>
      </c>
      <c r="DB18" s="382">
        <f>SUM(DB8:DB17)</f>
        <v>0.31889899999999999</v>
      </c>
      <c r="DC18" s="382">
        <f t="shared" si="28"/>
        <v>0</v>
      </c>
      <c r="DD18" s="382">
        <f t="shared" si="28"/>
        <v>0</v>
      </c>
      <c r="DE18" s="382">
        <f t="shared" si="28"/>
        <v>0</v>
      </c>
      <c r="DF18" s="382">
        <f t="shared" si="28"/>
        <v>0</v>
      </c>
      <c r="DG18" s="382">
        <f t="shared" si="28"/>
        <v>0</v>
      </c>
      <c r="DH18" s="382">
        <f t="shared" si="28"/>
        <v>0</v>
      </c>
      <c r="DI18" s="367">
        <f>SUM(CV18:CZ18)</f>
        <v>0</v>
      </c>
      <c r="DJ18" s="367">
        <f>SUM(DA18:DH18)</f>
        <v>0.95589900000000005</v>
      </c>
      <c r="DL18" s="352"/>
      <c r="DM18" s="379"/>
      <c r="DN18" s="380"/>
      <c r="DO18" s="380"/>
      <c r="DP18" s="380"/>
      <c r="DQ18" s="381"/>
      <c r="DR18" s="382">
        <f t="shared" ref="DR18:DY18" si="29">SUM(DR8:DR17)</f>
        <v>0</v>
      </c>
      <c r="DS18" s="382">
        <f t="shared" si="29"/>
        <v>0</v>
      </c>
      <c r="DT18" s="382">
        <f t="shared" si="29"/>
        <v>0</v>
      </c>
      <c r="DU18" s="382">
        <f t="shared" si="29"/>
        <v>0</v>
      </c>
      <c r="DV18" s="382">
        <f t="shared" si="29"/>
        <v>0</v>
      </c>
      <c r="DW18" s="382">
        <f t="shared" si="29"/>
        <v>0</v>
      </c>
      <c r="DX18" s="382">
        <f t="shared" si="29"/>
        <v>0</v>
      </c>
      <c r="DY18" s="382">
        <f t="shared" si="29"/>
        <v>0</v>
      </c>
      <c r="DZ18" s="367">
        <f>SUM(DM18:DQ18)</f>
        <v>0</v>
      </c>
      <c r="EA18" s="367">
        <f>SUM(DR18:DY18)</f>
        <v>0</v>
      </c>
      <c r="EQ18" s="352"/>
      <c r="ER18" s="379"/>
      <c r="ES18" s="380"/>
      <c r="ET18" s="380"/>
      <c r="EU18" s="380"/>
      <c r="EV18" s="381"/>
      <c r="EW18" s="382">
        <f t="shared" ref="EW18:FC18" si="30">SUM(EW8:EW17)</f>
        <v>0</v>
      </c>
      <c r="EX18" s="382">
        <f t="shared" si="30"/>
        <v>0</v>
      </c>
      <c r="EY18" s="382">
        <f t="shared" si="30"/>
        <v>0</v>
      </c>
      <c r="EZ18" s="382">
        <f t="shared" si="30"/>
        <v>0</v>
      </c>
      <c r="FA18" s="382">
        <f t="shared" si="30"/>
        <v>0</v>
      </c>
      <c r="FB18" s="382">
        <f t="shared" si="30"/>
        <v>0</v>
      </c>
      <c r="FC18" s="382">
        <f t="shared" si="30"/>
        <v>0</v>
      </c>
      <c r="FD18" s="382">
        <f>SUM(FD8:FD17)</f>
        <v>0</v>
      </c>
      <c r="FE18" s="367">
        <f>SUM(ER18:EV18)</f>
        <v>0</v>
      </c>
      <c r="FF18" s="367">
        <f>SUM(EW18:FD18)</f>
        <v>0</v>
      </c>
      <c r="FH18" s="352"/>
      <c r="FI18" s="379"/>
      <c r="FJ18" s="380"/>
      <c r="FK18" s="380"/>
      <c r="FL18" s="380"/>
      <c r="FM18" s="381"/>
      <c r="FN18" s="382">
        <f t="shared" ref="FN18:FU18" si="31">SUM(FN8:FN17)</f>
        <v>0</v>
      </c>
      <c r="FO18" s="382">
        <f>SUM(FO8:FO17)</f>
        <v>0</v>
      </c>
      <c r="FP18" s="382">
        <f t="shared" si="31"/>
        <v>0</v>
      </c>
      <c r="FQ18" s="382">
        <f t="shared" si="31"/>
        <v>0</v>
      </c>
      <c r="FR18" s="382">
        <f t="shared" si="31"/>
        <v>0</v>
      </c>
      <c r="FS18" s="382">
        <f t="shared" si="31"/>
        <v>0</v>
      </c>
      <c r="FT18" s="382">
        <f t="shared" si="31"/>
        <v>0</v>
      </c>
      <c r="FU18" s="382">
        <f t="shared" si="31"/>
        <v>0</v>
      </c>
      <c r="FV18" s="367">
        <f>SUM(FI18:FM18)</f>
        <v>0</v>
      </c>
      <c r="FW18" s="367">
        <f>SUM(FN18:FU18)</f>
        <v>0</v>
      </c>
      <c r="FY18" s="352"/>
      <c r="FZ18" s="379"/>
      <c r="GA18" s="380"/>
      <c r="GB18" s="380"/>
      <c r="GC18" s="380"/>
      <c r="GD18" s="381"/>
      <c r="GE18" s="382">
        <f t="shared" ref="GE18" si="32">SUM(GE8:GE17)</f>
        <v>-759</v>
      </c>
      <c r="GF18" s="382">
        <f>SUM(GF8:GF17)</f>
        <v>-4814</v>
      </c>
      <c r="GG18" s="382">
        <f t="shared" ref="GG18:GL18" si="33">SUM(GG8:GG17)</f>
        <v>0</v>
      </c>
      <c r="GH18" s="382">
        <f t="shared" si="33"/>
        <v>0</v>
      </c>
      <c r="GI18" s="382">
        <f t="shared" si="33"/>
        <v>0</v>
      </c>
      <c r="GJ18" s="382">
        <f t="shared" si="33"/>
        <v>0</v>
      </c>
      <c r="GK18" s="382">
        <f t="shared" si="33"/>
        <v>0</v>
      </c>
      <c r="GL18" s="382">
        <f t="shared" si="33"/>
        <v>0</v>
      </c>
      <c r="GM18" s="367">
        <f t="shared" si="9"/>
        <v>0</v>
      </c>
      <c r="GN18" s="367">
        <f>SUM(GE18:GL18)</f>
        <v>-5573</v>
      </c>
      <c r="GP18" s="352"/>
      <c r="GQ18" s="379"/>
      <c r="GR18" s="380"/>
      <c r="GS18" s="380"/>
      <c r="GT18" s="380"/>
      <c r="GU18" s="381"/>
      <c r="GV18" s="382">
        <f t="shared" ref="GV18" si="34">SUM(GV8:GV17)</f>
        <v>0</v>
      </c>
      <c r="GW18" s="382">
        <f>SUM(GW8:GW17)</f>
        <v>0</v>
      </c>
      <c r="GX18" s="382">
        <f t="shared" ref="GX18:HC18" si="35">SUM(GX8:GX17)</f>
        <v>0</v>
      </c>
      <c r="GY18" s="382">
        <f t="shared" si="35"/>
        <v>0</v>
      </c>
      <c r="GZ18" s="382">
        <f t="shared" si="35"/>
        <v>0</v>
      </c>
      <c r="HA18" s="382">
        <f t="shared" si="35"/>
        <v>0</v>
      </c>
      <c r="HB18" s="382">
        <f t="shared" si="35"/>
        <v>0</v>
      </c>
      <c r="HC18" s="382">
        <f t="shared" si="35"/>
        <v>0</v>
      </c>
      <c r="HD18" s="367">
        <f>SUM(GQ18:GU18)</f>
        <v>0</v>
      </c>
      <c r="HE18" s="367">
        <f>SUM(GV18:HC18)</f>
        <v>0</v>
      </c>
      <c r="HG18" s="352"/>
      <c r="HH18" s="379"/>
      <c r="HI18" s="380"/>
      <c r="HJ18" s="380"/>
      <c r="HK18" s="380"/>
      <c r="HL18" s="381"/>
      <c r="HM18" s="382">
        <f t="shared" ref="HM18" si="36">SUM(HM8:HM17)</f>
        <v>0</v>
      </c>
      <c r="HN18" s="382">
        <f>SUM(HN8:HN17)</f>
        <v>0</v>
      </c>
      <c r="HO18" s="382">
        <f t="shared" ref="HO18:HT18" si="37">SUM(HO8:HO17)</f>
        <v>0</v>
      </c>
      <c r="HP18" s="382">
        <f t="shared" si="37"/>
        <v>0</v>
      </c>
      <c r="HQ18" s="382">
        <f t="shared" si="37"/>
        <v>0</v>
      </c>
      <c r="HR18" s="382">
        <f t="shared" si="37"/>
        <v>0</v>
      </c>
      <c r="HS18" s="382">
        <f t="shared" si="37"/>
        <v>0</v>
      </c>
      <c r="HT18" s="382">
        <f t="shared" si="37"/>
        <v>0</v>
      </c>
      <c r="HU18" s="367">
        <f>SUM(HH18:HL18)</f>
        <v>0</v>
      </c>
      <c r="HV18" s="367">
        <f>SUM(HM18:HT18)</f>
        <v>0</v>
      </c>
      <c r="HX18" s="352"/>
      <c r="HY18" s="379"/>
      <c r="HZ18" s="380"/>
      <c r="IA18" s="380"/>
      <c r="IB18" s="380"/>
      <c r="IC18" s="381"/>
      <c r="ID18" s="382">
        <f t="shared" ref="ID18" si="38">SUM(ID8:ID17)</f>
        <v>0</v>
      </c>
      <c r="IE18" s="382">
        <f>SUM(IE8:IE17)</f>
        <v>0</v>
      </c>
      <c r="IF18" s="382">
        <f t="shared" ref="IF18:IK18" si="39">SUM(IF8:IF17)</f>
        <v>0</v>
      </c>
      <c r="IG18" s="382">
        <f t="shared" si="39"/>
        <v>0</v>
      </c>
      <c r="IH18" s="382">
        <f t="shared" si="39"/>
        <v>0</v>
      </c>
      <c r="II18" s="382">
        <f t="shared" si="39"/>
        <v>0</v>
      </c>
      <c r="IJ18" s="382">
        <f t="shared" si="39"/>
        <v>0</v>
      </c>
      <c r="IK18" s="382">
        <f t="shared" si="39"/>
        <v>0</v>
      </c>
      <c r="IL18" s="367">
        <f>SUM(HY18:IC18)</f>
        <v>0</v>
      </c>
      <c r="IM18" s="367">
        <f>SUM(ID18:IK18)</f>
        <v>0</v>
      </c>
    </row>
    <row r="19" spans="3:247"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Q19" s="352"/>
      <c r="AH19" s="351"/>
      <c r="AY19" s="352"/>
      <c r="BP19" s="352"/>
      <c r="CU19" s="352"/>
      <c r="DL19" s="352"/>
      <c r="EQ19" s="352"/>
      <c r="FH19" s="352"/>
      <c r="FY19" s="352"/>
      <c r="GP19" s="352"/>
      <c r="HG19" s="352"/>
      <c r="HX19" s="352"/>
    </row>
    <row r="20" spans="3:247">
      <c r="C20" s="359" t="s">
        <v>26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Q20" s="352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H20" s="35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Y20" s="352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P20" s="352"/>
      <c r="BQ20" s="361"/>
      <c r="BR20" s="361"/>
      <c r="BS20" s="361"/>
      <c r="BT20" s="361"/>
      <c r="BU20" s="361"/>
      <c r="CU20" s="352"/>
      <c r="CV20" s="361"/>
      <c r="CW20" s="361"/>
      <c r="CX20" s="361"/>
      <c r="CY20" s="361"/>
      <c r="CZ20" s="361"/>
      <c r="DL20" s="352"/>
      <c r="DM20" s="361"/>
      <c r="DN20" s="361"/>
      <c r="DO20" s="361"/>
      <c r="DP20" s="361"/>
      <c r="DQ20" s="361"/>
      <c r="EQ20" s="352"/>
      <c r="ER20" s="361"/>
      <c r="ES20" s="361"/>
      <c r="ET20" s="361"/>
      <c r="EU20" s="361"/>
      <c r="EV20" s="361"/>
      <c r="FH20" s="352"/>
      <c r="FI20" s="361"/>
      <c r="FJ20" s="361"/>
      <c r="FK20" s="361"/>
      <c r="FL20" s="361"/>
      <c r="FM20" s="361"/>
      <c r="FY20" s="352"/>
      <c r="FZ20" s="361"/>
      <c r="GA20" s="361"/>
      <c r="GB20" s="361"/>
      <c r="GC20" s="361"/>
      <c r="GD20" s="361"/>
      <c r="GP20" s="352"/>
      <c r="GQ20" s="361"/>
      <c r="GR20" s="361"/>
      <c r="GS20" s="361"/>
      <c r="GT20" s="361"/>
      <c r="GU20" s="361"/>
      <c r="HG20" s="352"/>
      <c r="HH20" s="361"/>
      <c r="HI20" s="361"/>
      <c r="HJ20" s="361"/>
      <c r="HK20" s="361"/>
      <c r="HL20" s="361"/>
      <c r="HX20" s="352"/>
      <c r="HY20" s="361"/>
      <c r="HZ20" s="361"/>
      <c r="IA20" s="361"/>
      <c r="IB20" s="361"/>
      <c r="IC20" s="361"/>
    </row>
    <row r="21" spans="3:247">
      <c r="C21" s="359"/>
      <c r="E21" s="362" t="s">
        <v>444</v>
      </c>
      <c r="F21" s="360"/>
      <c r="G21" s="362" t="s">
        <v>25</v>
      </c>
      <c r="H21" s="368"/>
      <c r="I21" s="362" t="s">
        <v>96</v>
      </c>
      <c r="J21" s="360"/>
      <c r="K21" s="362" t="s">
        <v>445</v>
      </c>
      <c r="L21" s="360"/>
      <c r="M21" s="362" t="s">
        <v>446</v>
      </c>
      <c r="N21" s="360"/>
      <c r="O21" s="362" t="s">
        <v>446</v>
      </c>
      <c r="Q21" s="352"/>
      <c r="R21" s="363"/>
      <c r="S21" s="364"/>
      <c r="T21" s="364"/>
      <c r="U21" s="364"/>
      <c r="V21" s="365"/>
      <c r="W21" s="366">
        <v>0.11087734409437509</v>
      </c>
      <c r="X21" s="366">
        <v>8.0598000000000006E-3</v>
      </c>
      <c r="Y21" s="366"/>
      <c r="Z21" s="366"/>
      <c r="AA21" s="366"/>
      <c r="AB21" s="366"/>
      <c r="AC21" s="366"/>
      <c r="AD21" s="366"/>
      <c r="AE21" s="367">
        <f t="shared" ref="AE21:AE29" si="40">SUM(R21:V21)</f>
        <v>0</v>
      </c>
      <c r="AF21" s="367">
        <f t="shared" ref="AF21:AF29" si="41">SUM(W21:AD21)</f>
        <v>0.1189371440943751</v>
      </c>
      <c r="AH21" s="351"/>
      <c r="AI21" s="363"/>
      <c r="AJ21" s="364"/>
      <c r="AK21" s="364"/>
      <c r="AL21" s="364"/>
      <c r="AM21" s="365"/>
      <c r="AN21" s="366"/>
      <c r="AO21" s="366"/>
      <c r="AP21" s="366"/>
      <c r="AQ21" s="366"/>
      <c r="AR21" s="366"/>
      <c r="AS21" s="366"/>
      <c r="AT21" s="366"/>
      <c r="AU21" s="366"/>
      <c r="AV21" s="367">
        <f>SUM(AI21:AM21)</f>
        <v>0</v>
      </c>
      <c r="AW21" s="367">
        <f t="shared" ref="AW21:AW29" si="42">SUM(AN21:AU21)</f>
        <v>0</v>
      </c>
      <c r="AY21" s="352"/>
      <c r="AZ21" s="363"/>
      <c r="BA21" s="364"/>
      <c r="BB21" s="364"/>
      <c r="BC21" s="364"/>
      <c r="BD21" s="365"/>
      <c r="BE21" s="366"/>
      <c r="BF21" s="366"/>
      <c r="BG21" s="366"/>
      <c r="BH21" s="366"/>
      <c r="BI21" s="366"/>
      <c r="BJ21" s="366"/>
      <c r="BK21" s="366"/>
      <c r="BL21" s="366"/>
      <c r="BM21" s="367">
        <f>SUM(AZ21:BD21)</f>
        <v>0</v>
      </c>
      <c r="BN21" s="367">
        <f t="shared" ref="BN21:BN29" si="43">SUM(BE21:BL21)</f>
        <v>0</v>
      </c>
      <c r="BP21" s="352"/>
      <c r="BQ21" s="363"/>
      <c r="BR21" s="364"/>
      <c r="BS21" s="364"/>
      <c r="BT21" s="364"/>
      <c r="BU21" s="365"/>
      <c r="BV21" s="366"/>
      <c r="BW21" s="366"/>
      <c r="BX21" s="366"/>
      <c r="BY21" s="366"/>
      <c r="BZ21" s="366"/>
      <c r="CA21" s="366"/>
      <c r="CB21" s="366"/>
      <c r="CC21" s="366"/>
      <c r="CD21" s="367">
        <f t="shared" ref="CD21:CD29" si="44">SUM(BQ21:BU21)</f>
        <v>0</v>
      </c>
      <c r="CE21" s="367">
        <f t="shared" ref="CE21:CE29" si="45">SUM(BV21:CC21)</f>
        <v>0</v>
      </c>
      <c r="CU21" s="352"/>
      <c r="CV21" s="363"/>
      <c r="CW21" s="364"/>
      <c r="CX21" s="364"/>
      <c r="CY21" s="364"/>
      <c r="CZ21" s="365"/>
      <c r="DA21" s="366">
        <f>-0.10794+W21</f>
        <v>2.9373440943750995E-3</v>
      </c>
      <c r="DB21" s="366">
        <f>0+X21</f>
        <v>8.0598000000000006E-3</v>
      </c>
      <c r="DC21" s="366"/>
      <c r="DD21" s="366"/>
      <c r="DE21" s="366"/>
      <c r="DF21" s="366"/>
      <c r="DG21" s="366"/>
      <c r="DH21" s="366"/>
      <c r="DI21" s="367">
        <f t="shared" ref="DI21:DI29" si="46">SUM(CV21:CZ21)</f>
        <v>0</v>
      </c>
      <c r="DJ21" s="367">
        <f t="shared" ref="DJ21:DJ29" si="47">SUM(DA21:DH21)</f>
        <v>1.09971440943751E-2</v>
      </c>
      <c r="DL21" s="352"/>
      <c r="DM21" s="363"/>
      <c r="DN21" s="364"/>
      <c r="DO21" s="364"/>
      <c r="DP21" s="364"/>
      <c r="DQ21" s="365"/>
      <c r="DR21" s="366"/>
      <c r="DS21" s="366"/>
      <c r="DT21" s="366"/>
      <c r="DU21" s="366"/>
      <c r="DV21" s="366"/>
      <c r="DW21" s="366"/>
      <c r="DX21" s="366"/>
      <c r="DY21" s="366"/>
      <c r="DZ21" s="367">
        <f t="shared" ref="DZ21:DZ29" si="48">SUM(DM21:DQ21)</f>
        <v>0</v>
      </c>
      <c r="EA21" s="367">
        <f t="shared" ref="EA21:EA29" si="49">SUM(DR21:DY21)</f>
        <v>0</v>
      </c>
      <c r="EQ21" s="352"/>
      <c r="ER21" s="363"/>
      <c r="ES21" s="364"/>
      <c r="ET21" s="364"/>
      <c r="EU21" s="364"/>
      <c r="EV21" s="365"/>
      <c r="EW21" s="366"/>
      <c r="EX21" s="366"/>
      <c r="EY21" s="366"/>
      <c r="EZ21" s="366"/>
      <c r="FA21" s="366"/>
      <c r="FB21" s="366"/>
      <c r="FC21" s="366"/>
      <c r="FD21" s="366"/>
      <c r="FE21" s="367">
        <f t="shared" ref="FE21:FE29" si="50">SUM(ER21:EV21)</f>
        <v>0</v>
      </c>
      <c r="FF21" s="367">
        <f t="shared" ref="FF21:FF29" si="51">SUM(EW21:FD21)</f>
        <v>0</v>
      </c>
      <c r="FH21" s="352"/>
      <c r="FI21" s="363"/>
      <c r="FJ21" s="364"/>
      <c r="FK21" s="364"/>
      <c r="FL21" s="364"/>
      <c r="FM21" s="365"/>
      <c r="FN21" s="366"/>
      <c r="FO21" s="366"/>
      <c r="FP21" s="366"/>
      <c r="FQ21" s="366"/>
      <c r="FR21" s="366"/>
      <c r="FS21" s="366"/>
      <c r="FT21" s="366"/>
      <c r="FU21" s="366"/>
      <c r="FV21" s="367">
        <f t="shared" ref="FV21:FV29" si="52">SUM(FI21:FM21)</f>
        <v>0</v>
      </c>
      <c r="FW21" s="367">
        <f t="shared" ref="FW21:FW29" si="53">SUM(FN21:FU21)</f>
        <v>0</v>
      </c>
      <c r="FY21" s="352"/>
      <c r="FZ21" s="363"/>
      <c r="GA21" s="364"/>
      <c r="GB21" s="364"/>
      <c r="GC21" s="364"/>
      <c r="GD21" s="365"/>
      <c r="GE21" s="366"/>
      <c r="GF21" s="366"/>
      <c r="GG21" s="366"/>
      <c r="GH21" s="366"/>
      <c r="GI21" s="366"/>
      <c r="GJ21" s="366"/>
      <c r="GK21" s="366"/>
      <c r="GL21" s="366"/>
      <c r="GM21" s="367">
        <f t="shared" ref="GM21:GM29" si="54">SUM(FZ21:GD21)</f>
        <v>0</v>
      </c>
      <c r="GN21" s="367">
        <f t="shared" ref="GN21:GN29" si="55">SUM(GE21:GL21)</f>
        <v>0</v>
      </c>
      <c r="GP21" s="352"/>
      <c r="GQ21" s="363"/>
      <c r="GR21" s="364"/>
      <c r="GS21" s="364"/>
      <c r="GT21" s="364"/>
      <c r="GU21" s="365"/>
      <c r="GV21" s="366"/>
      <c r="GW21" s="366"/>
      <c r="GX21" s="366"/>
      <c r="GY21" s="366"/>
      <c r="GZ21" s="366"/>
      <c r="HA21" s="366"/>
      <c r="HB21" s="366"/>
      <c r="HC21" s="366"/>
      <c r="HD21" s="367">
        <f t="shared" ref="HD21:HD29" si="56">SUM(GQ21:GU21)</f>
        <v>0</v>
      </c>
      <c r="HE21" s="367">
        <f t="shared" ref="HE21:HE29" si="57">SUM(GV21:HC21)</f>
        <v>0</v>
      </c>
      <c r="HG21" s="352"/>
      <c r="HH21" s="363"/>
      <c r="HI21" s="364"/>
      <c r="HJ21" s="364"/>
      <c r="HK21" s="364"/>
      <c r="HL21" s="365"/>
      <c r="HM21" s="366"/>
      <c r="HN21" s="366"/>
      <c r="HO21" s="366"/>
      <c r="HP21" s="366"/>
      <c r="HQ21" s="366"/>
      <c r="HR21" s="366"/>
      <c r="HS21" s="366"/>
      <c r="HT21" s="366"/>
      <c r="HU21" s="367">
        <f t="shared" ref="HU21:HU29" si="58">SUM(HH21:HL21)</f>
        <v>0</v>
      </c>
      <c r="HV21" s="367">
        <f t="shared" ref="HV21:HV29" si="59">SUM(HM21:HT21)</f>
        <v>0</v>
      </c>
      <c r="HX21" s="352"/>
      <c r="HY21" s="363"/>
      <c r="HZ21" s="364"/>
      <c r="IA21" s="364"/>
      <c r="IB21" s="364"/>
      <c r="IC21" s="365"/>
      <c r="ID21" s="366"/>
      <c r="IE21" s="366"/>
      <c r="IF21" s="366"/>
      <c r="IG21" s="366"/>
      <c r="IH21" s="366"/>
      <c r="II21" s="366"/>
      <c r="IJ21" s="366"/>
      <c r="IK21" s="366"/>
      <c r="IL21" s="367">
        <f t="shared" ref="IL21:IL29" si="60">SUM(HY21:IC21)</f>
        <v>0</v>
      </c>
      <c r="IM21" s="367">
        <f t="shared" ref="IM21:IM29" si="61">SUM(ID21:IK21)</f>
        <v>0</v>
      </c>
    </row>
    <row r="22" spans="3:247">
      <c r="C22" s="359"/>
      <c r="D22" s="359"/>
      <c r="E22" s="362" t="s">
        <v>18</v>
      </c>
      <c r="F22" s="360"/>
      <c r="G22" s="362" t="s">
        <v>25</v>
      </c>
      <c r="H22" s="368"/>
      <c r="I22" s="362"/>
      <c r="J22" s="360"/>
      <c r="K22" s="362"/>
      <c r="L22" s="360"/>
      <c r="M22" s="362"/>
      <c r="N22" s="360"/>
      <c r="O22" s="362"/>
      <c r="Q22" s="352"/>
      <c r="R22" s="371"/>
      <c r="S22" s="372"/>
      <c r="T22" s="372"/>
      <c r="U22" s="372"/>
      <c r="V22" s="373"/>
      <c r="W22" s="366"/>
      <c r="X22" s="366"/>
      <c r="Y22" s="366"/>
      <c r="Z22" s="366"/>
      <c r="AA22" s="366"/>
      <c r="AB22" s="366"/>
      <c r="AC22" s="366"/>
      <c r="AD22" s="366"/>
      <c r="AE22" s="367">
        <f t="shared" si="40"/>
        <v>0</v>
      </c>
      <c r="AF22" s="367">
        <f t="shared" si="41"/>
        <v>0</v>
      </c>
      <c r="AH22" s="351"/>
      <c r="AI22" s="371"/>
      <c r="AJ22" s="372"/>
      <c r="AK22" s="372"/>
      <c r="AL22" s="372"/>
      <c r="AM22" s="373"/>
      <c r="AN22" s="366"/>
      <c r="AO22" s="366"/>
      <c r="AP22" s="366"/>
      <c r="AQ22" s="366"/>
      <c r="AR22" s="366"/>
      <c r="AS22" s="366"/>
      <c r="AT22" s="366"/>
      <c r="AU22" s="366"/>
      <c r="AV22" s="367">
        <f t="shared" ref="AV22:AV29" si="62">SUM(AI22:AM22)</f>
        <v>0</v>
      </c>
      <c r="AW22" s="367">
        <f t="shared" si="42"/>
        <v>0</v>
      </c>
      <c r="AY22" s="352"/>
      <c r="AZ22" s="371"/>
      <c r="BA22" s="372"/>
      <c r="BB22" s="372"/>
      <c r="BC22" s="372"/>
      <c r="BD22" s="373"/>
      <c r="BE22" s="366"/>
      <c r="BF22" s="366"/>
      <c r="BG22" s="366"/>
      <c r="BH22" s="366"/>
      <c r="BI22" s="366"/>
      <c r="BJ22" s="366"/>
      <c r="BK22" s="366"/>
      <c r="BL22" s="366"/>
      <c r="BM22" s="367">
        <f t="shared" ref="BM22:BM29" si="63">SUM(AZ22:BD22)</f>
        <v>0</v>
      </c>
      <c r="BN22" s="367">
        <f t="shared" si="43"/>
        <v>0</v>
      </c>
      <c r="BP22" s="352"/>
      <c r="BQ22" s="371"/>
      <c r="BR22" s="372"/>
      <c r="BS22" s="372"/>
      <c r="BT22" s="372"/>
      <c r="BU22" s="373"/>
      <c r="BV22" s="366"/>
      <c r="BW22" s="366"/>
      <c r="BX22" s="366"/>
      <c r="BY22" s="366"/>
      <c r="BZ22" s="366"/>
      <c r="CA22" s="366"/>
      <c r="CB22" s="366"/>
      <c r="CC22" s="366"/>
      <c r="CD22" s="367">
        <f t="shared" si="44"/>
        <v>0</v>
      </c>
      <c r="CE22" s="367">
        <f t="shared" si="45"/>
        <v>0</v>
      </c>
      <c r="CU22" s="352"/>
      <c r="CV22" s="371"/>
      <c r="CW22" s="372"/>
      <c r="CX22" s="372"/>
      <c r="CY22" s="372"/>
      <c r="CZ22" s="373"/>
      <c r="DA22" s="366"/>
      <c r="DB22" s="366"/>
      <c r="DC22" s="366"/>
      <c r="DD22" s="366"/>
      <c r="DE22" s="366"/>
      <c r="DF22" s="366"/>
      <c r="DG22" s="366"/>
      <c r="DH22" s="366"/>
      <c r="DI22" s="367">
        <f t="shared" si="46"/>
        <v>0</v>
      </c>
      <c r="DJ22" s="367">
        <f t="shared" si="47"/>
        <v>0</v>
      </c>
      <c r="DL22" s="352"/>
      <c r="DM22" s="371"/>
      <c r="DN22" s="372"/>
      <c r="DO22" s="372"/>
      <c r="DP22" s="372"/>
      <c r="DQ22" s="373"/>
      <c r="DR22" s="366"/>
      <c r="DS22" s="366"/>
      <c r="DT22" s="366"/>
      <c r="DU22" s="366"/>
      <c r="DV22" s="366"/>
      <c r="DW22" s="366"/>
      <c r="DX22" s="366"/>
      <c r="DY22" s="366"/>
      <c r="DZ22" s="367">
        <f t="shared" si="48"/>
        <v>0</v>
      </c>
      <c r="EA22" s="367">
        <f t="shared" si="49"/>
        <v>0</v>
      </c>
      <c r="EQ22" s="352"/>
      <c r="ER22" s="371"/>
      <c r="ES22" s="372"/>
      <c r="ET22" s="372"/>
      <c r="EU22" s="372"/>
      <c r="EV22" s="373"/>
      <c r="EW22" s="366"/>
      <c r="EX22" s="366"/>
      <c r="EY22" s="366"/>
      <c r="EZ22" s="366"/>
      <c r="FA22" s="366"/>
      <c r="FB22" s="366"/>
      <c r="FC22" s="366"/>
      <c r="FD22" s="366"/>
      <c r="FE22" s="367">
        <f t="shared" si="50"/>
        <v>0</v>
      </c>
      <c r="FF22" s="367">
        <f t="shared" si="51"/>
        <v>0</v>
      </c>
      <c r="FH22" s="352"/>
      <c r="FI22" s="371"/>
      <c r="FJ22" s="372"/>
      <c r="FK22" s="372"/>
      <c r="FL22" s="372"/>
      <c r="FM22" s="373"/>
      <c r="FN22" s="366"/>
      <c r="FO22" s="366"/>
      <c r="FP22" s="366"/>
      <c r="FQ22" s="366"/>
      <c r="FR22" s="366"/>
      <c r="FS22" s="366"/>
      <c r="FT22" s="366"/>
      <c r="FU22" s="366"/>
      <c r="FV22" s="367">
        <f t="shared" si="52"/>
        <v>0</v>
      </c>
      <c r="FW22" s="367">
        <f t="shared" si="53"/>
        <v>0</v>
      </c>
      <c r="FY22" s="352"/>
      <c r="FZ22" s="371"/>
      <c r="GA22" s="372"/>
      <c r="GB22" s="372"/>
      <c r="GC22" s="372"/>
      <c r="GD22" s="373"/>
      <c r="GE22" s="366"/>
      <c r="GF22" s="366"/>
      <c r="GG22" s="366"/>
      <c r="GH22" s="366"/>
      <c r="GI22" s="366"/>
      <c r="GJ22" s="366"/>
      <c r="GK22" s="366"/>
      <c r="GL22" s="366"/>
      <c r="GM22" s="367">
        <f t="shared" si="54"/>
        <v>0</v>
      </c>
      <c r="GN22" s="367">
        <f t="shared" si="55"/>
        <v>0</v>
      </c>
      <c r="GP22" s="352"/>
      <c r="GQ22" s="371"/>
      <c r="GR22" s="372"/>
      <c r="GS22" s="372"/>
      <c r="GT22" s="372"/>
      <c r="GU22" s="373"/>
      <c r="GV22" s="366"/>
      <c r="GW22" s="366"/>
      <c r="GX22" s="366"/>
      <c r="GY22" s="366"/>
      <c r="GZ22" s="366"/>
      <c r="HA22" s="366"/>
      <c r="HB22" s="366"/>
      <c r="HC22" s="366"/>
      <c r="HD22" s="367">
        <f t="shared" si="56"/>
        <v>0</v>
      </c>
      <c r="HE22" s="367">
        <f t="shared" si="57"/>
        <v>0</v>
      </c>
      <c r="HG22" s="352"/>
      <c r="HH22" s="371"/>
      <c r="HI22" s="372"/>
      <c r="HJ22" s="372"/>
      <c r="HK22" s="372"/>
      <c r="HL22" s="373"/>
      <c r="HM22" s="366"/>
      <c r="HN22" s="366"/>
      <c r="HO22" s="366"/>
      <c r="HP22" s="366"/>
      <c r="HQ22" s="366"/>
      <c r="HR22" s="366"/>
      <c r="HS22" s="366"/>
      <c r="HT22" s="366"/>
      <c r="HU22" s="367">
        <f t="shared" si="58"/>
        <v>0</v>
      </c>
      <c r="HV22" s="367">
        <f t="shared" si="59"/>
        <v>0</v>
      </c>
      <c r="HX22" s="352"/>
      <c r="HY22" s="371"/>
      <c r="HZ22" s="372"/>
      <c r="IA22" s="372"/>
      <c r="IB22" s="372"/>
      <c r="IC22" s="373"/>
      <c r="ID22" s="366"/>
      <c r="IE22" s="366"/>
      <c r="IF22" s="366"/>
      <c r="IG22" s="366"/>
      <c r="IH22" s="366"/>
      <c r="II22" s="366"/>
      <c r="IJ22" s="366"/>
      <c r="IK22" s="366"/>
      <c r="IL22" s="367">
        <f t="shared" si="60"/>
        <v>0</v>
      </c>
      <c r="IM22" s="367">
        <f t="shared" si="61"/>
        <v>0</v>
      </c>
    </row>
    <row r="23" spans="3:247">
      <c r="E23" s="362" t="s">
        <v>18</v>
      </c>
      <c r="F23" s="360"/>
      <c r="G23" s="362" t="s">
        <v>25</v>
      </c>
      <c r="H23" s="368"/>
      <c r="I23" s="369"/>
      <c r="J23" s="360"/>
      <c r="K23" s="370"/>
      <c r="L23" s="360"/>
      <c r="M23" s="370"/>
      <c r="N23" s="360"/>
      <c r="O23" s="370"/>
      <c r="Q23" s="352"/>
      <c r="R23" s="371"/>
      <c r="S23" s="372"/>
      <c r="T23" s="372"/>
      <c r="U23" s="372"/>
      <c r="V23" s="373"/>
      <c r="W23" s="366"/>
      <c r="X23" s="366"/>
      <c r="Y23" s="366"/>
      <c r="Z23" s="366"/>
      <c r="AA23" s="366"/>
      <c r="AB23" s="366"/>
      <c r="AC23" s="366"/>
      <c r="AD23" s="366"/>
      <c r="AE23" s="367">
        <f t="shared" si="40"/>
        <v>0</v>
      </c>
      <c r="AF23" s="367">
        <f t="shared" si="41"/>
        <v>0</v>
      </c>
      <c r="AH23" s="351"/>
      <c r="AI23" s="371"/>
      <c r="AJ23" s="372"/>
      <c r="AK23" s="372"/>
      <c r="AL23" s="372"/>
      <c r="AM23" s="373"/>
      <c r="AN23" s="366"/>
      <c r="AO23" s="366"/>
      <c r="AP23" s="366"/>
      <c r="AQ23" s="366"/>
      <c r="AR23" s="366"/>
      <c r="AS23" s="366"/>
      <c r="AT23" s="366"/>
      <c r="AU23" s="366"/>
      <c r="AV23" s="367">
        <f t="shared" si="62"/>
        <v>0</v>
      </c>
      <c r="AW23" s="367">
        <f t="shared" si="42"/>
        <v>0</v>
      </c>
      <c r="AY23" s="352"/>
      <c r="AZ23" s="371"/>
      <c r="BA23" s="372"/>
      <c r="BB23" s="372"/>
      <c r="BC23" s="372"/>
      <c r="BD23" s="373"/>
      <c r="BE23" s="366"/>
      <c r="BF23" s="366"/>
      <c r="BG23" s="366"/>
      <c r="BH23" s="366"/>
      <c r="BI23" s="366"/>
      <c r="BJ23" s="366"/>
      <c r="BK23" s="366"/>
      <c r="BL23" s="366"/>
      <c r="BM23" s="367">
        <f t="shared" si="63"/>
        <v>0</v>
      </c>
      <c r="BN23" s="367">
        <f t="shared" si="43"/>
        <v>0</v>
      </c>
      <c r="BP23" s="352"/>
      <c r="BQ23" s="371"/>
      <c r="BR23" s="372"/>
      <c r="BS23" s="372"/>
      <c r="BT23" s="372"/>
      <c r="BU23" s="373"/>
      <c r="BV23" s="366"/>
      <c r="BW23" s="366"/>
      <c r="BX23" s="366"/>
      <c r="BY23" s="366"/>
      <c r="BZ23" s="366"/>
      <c r="CA23" s="366"/>
      <c r="CB23" s="366"/>
      <c r="CC23" s="366"/>
      <c r="CD23" s="367">
        <f t="shared" si="44"/>
        <v>0</v>
      </c>
      <c r="CE23" s="367">
        <f t="shared" si="45"/>
        <v>0</v>
      </c>
      <c r="CU23" s="352"/>
      <c r="CV23" s="371"/>
      <c r="CW23" s="372"/>
      <c r="CX23" s="372"/>
      <c r="CY23" s="372"/>
      <c r="CZ23" s="373"/>
      <c r="DA23" s="366"/>
      <c r="DB23" s="366"/>
      <c r="DC23" s="366"/>
      <c r="DD23" s="366"/>
      <c r="DE23" s="366"/>
      <c r="DF23" s="366"/>
      <c r="DG23" s="366"/>
      <c r="DH23" s="366"/>
      <c r="DI23" s="367">
        <f t="shared" si="46"/>
        <v>0</v>
      </c>
      <c r="DJ23" s="367">
        <f t="shared" si="47"/>
        <v>0</v>
      </c>
      <c r="DL23" s="352"/>
      <c r="DM23" s="371"/>
      <c r="DN23" s="372"/>
      <c r="DO23" s="372"/>
      <c r="DP23" s="372"/>
      <c r="DQ23" s="373"/>
      <c r="DR23" s="366"/>
      <c r="DS23" s="366"/>
      <c r="DT23" s="366"/>
      <c r="DU23" s="366"/>
      <c r="DV23" s="366"/>
      <c r="DW23" s="366"/>
      <c r="DX23" s="366"/>
      <c r="DY23" s="366"/>
      <c r="DZ23" s="367">
        <f t="shared" si="48"/>
        <v>0</v>
      </c>
      <c r="EA23" s="367">
        <f t="shared" si="49"/>
        <v>0</v>
      </c>
      <c r="EQ23" s="352"/>
      <c r="ER23" s="371"/>
      <c r="ES23" s="372"/>
      <c r="ET23" s="372"/>
      <c r="EU23" s="372"/>
      <c r="EV23" s="373"/>
      <c r="EW23" s="366"/>
      <c r="EX23" s="366"/>
      <c r="EY23" s="366"/>
      <c r="EZ23" s="366"/>
      <c r="FA23" s="366"/>
      <c r="FB23" s="366"/>
      <c r="FC23" s="366"/>
      <c r="FD23" s="366"/>
      <c r="FE23" s="367">
        <f t="shared" si="50"/>
        <v>0</v>
      </c>
      <c r="FF23" s="367">
        <f t="shared" si="51"/>
        <v>0</v>
      </c>
      <c r="FH23" s="352"/>
      <c r="FI23" s="371"/>
      <c r="FJ23" s="372"/>
      <c r="FK23" s="372"/>
      <c r="FL23" s="372"/>
      <c r="FM23" s="373"/>
      <c r="FN23" s="366"/>
      <c r="FO23" s="366"/>
      <c r="FP23" s="366"/>
      <c r="FQ23" s="366"/>
      <c r="FR23" s="366"/>
      <c r="FS23" s="366"/>
      <c r="FT23" s="366"/>
      <c r="FU23" s="366"/>
      <c r="FV23" s="367">
        <f t="shared" si="52"/>
        <v>0</v>
      </c>
      <c r="FW23" s="367">
        <f t="shared" si="53"/>
        <v>0</v>
      </c>
      <c r="FY23" s="352"/>
      <c r="FZ23" s="371"/>
      <c r="GA23" s="372"/>
      <c r="GB23" s="372"/>
      <c r="GC23" s="372"/>
      <c r="GD23" s="373"/>
      <c r="GE23" s="366"/>
      <c r="GF23" s="366"/>
      <c r="GG23" s="366"/>
      <c r="GH23" s="366"/>
      <c r="GI23" s="366"/>
      <c r="GJ23" s="366"/>
      <c r="GK23" s="366"/>
      <c r="GL23" s="366"/>
      <c r="GM23" s="367">
        <f t="shared" si="54"/>
        <v>0</v>
      </c>
      <c r="GN23" s="367">
        <f t="shared" si="55"/>
        <v>0</v>
      </c>
      <c r="GP23" s="352"/>
      <c r="GQ23" s="371"/>
      <c r="GR23" s="372"/>
      <c r="GS23" s="372"/>
      <c r="GT23" s="372"/>
      <c r="GU23" s="373"/>
      <c r="GV23" s="366"/>
      <c r="GW23" s="366"/>
      <c r="GX23" s="366"/>
      <c r="GY23" s="366"/>
      <c r="GZ23" s="366"/>
      <c r="HA23" s="366"/>
      <c r="HB23" s="366"/>
      <c r="HC23" s="366"/>
      <c r="HD23" s="367">
        <f t="shared" si="56"/>
        <v>0</v>
      </c>
      <c r="HE23" s="367">
        <f t="shared" si="57"/>
        <v>0</v>
      </c>
      <c r="HG23" s="352"/>
      <c r="HH23" s="371"/>
      <c r="HI23" s="372"/>
      <c r="HJ23" s="372"/>
      <c r="HK23" s="372"/>
      <c r="HL23" s="373"/>
      <c r="HM23" s="366"/>
      <c r="HN23" s="366"/>
      <c r="HO23" s="366"/>
      <c r="HP23" s="366"/>
      <c r="HQ23" s="366"/>
      <c r="HR23" s="366"/>
      <c r="HS23" s="366"/>
      <c r="HT23" s="366"/>
      <c r="HU23" s="367">
        <f t="shared" si="58"/>
        <v>0</v>
      </c>
      <c r="HV23" s="367">
        <f t="shared" si="59"/>
        <v>0</v>
      </c>
      <c r="HX23" s="352"/>
      <c r="HY23" s="371"/>
      <c r="HZ23" s="372"/>
      <c r="IA23" s="372"/>
      <c r="IB23" s="372"/>
      <c r="IC23" s="373"/>
      <c r="ID23" s="366"/>
      <c r="IE23" s="366"/>
      <c r="IF23" s="366"/>
      <c r="IG23" s="366"/>
      <c r="IH23" s="366"/>
      <c r="II23" s="366"/>
      <c r="IJ23" s="366"/>
      <c r="IK23" s="366"/>
      <c r="IL23" s="367">
        <f t="shared" si="60"/>
        <v>0</v>
      </c>
      <c r="IM23" s="367">
        <f t="shared" si="61"/>
        <v>0</v>
      </c>
    </row>
    <row r="24" spans="3:247">
      <c r="E24" s="362" t="s">
        <v>18</v>
      </c>
      <c r="F24" s="360"/>
      <c r="G24" s="362" t="s">
        <v>25</v>
      </c>
      <c r="H24" s="368"/>
      <c r="I24" s="369"/>
      <c r="J24" s="360"/>
      <c r="K24" s="370"/>
      <c r="L24" s="360"/>
      <c r="M24" s="370"/>
      <c r="N24" s="360"/>
      <c r="O24" s="370"/>
      <c r="Q24" s="352"/>
      <c r="R24" s="371"/>
      <c r="S24" s="372"/>
      <c r="T24" s="372"/>
      <c r="U24" s="372"/>
      <c r="V24" s="373"/>
      <c r="W24" s="366"/>
      <c r="X24" s="366"/>
      <c r="Y24" s="366"/>
      <c r="Z24" s="366"/>
      <c r="AA24" s="366"/>
      <c r="AB24" s="366"/>
      <c r="AC24" s="366"/>
      <c r="AD24" s="366"/>
      <c r="AE24" s="367">
        <f t="shared" si="40"/>
        <v>0</v>
      </c>
      <c r="AF24" s="367">
        <f t="shared" si="41"/>
        <v>0</v>
      </c>
      <c r="AH24" s="351"/>
      <c r="AI24" s="371"/>
      <c r="AJ24" s="372"/>
      <c r="AK24" s="372"/>
      <c r="AL24" s="372"/>
      <c r="AM24" s="373"/>
      <c r="AN24" s="366"/>
      <c r="AO24" s="366"/>
      <c r="AP24" s="366"/>
      <c r="AQ24" s="366"/>
      <c r="AR24" s="366"/>
      <c r="AS24" s="366"/>
      <c r="AT24" s="366"/>
      <c r="AU24" s="366"/>
      <c r="AV24" s="367">
        <f t="shared" si="62"/>
        <v>0</v>
      </c>
      <c r="AW24" s="367">
        <f t="shared" si="42"/>
        <v>0</v>
      </c>
      <c r="AY24" s="352"/>
      <c r="AZ24" s="371"/>
      <c r="BA24" s="372"/>
      <c r="BB24" s="372"/>
      <c r="BC24" s="372"/>
      <c r="BD24" s="373"/>
      <c r="BE24" s="366"/>
      <c r="BF24" s="366"/>
      <c r="BG24" s="366"/>
      <c r="BH24" s="366"/>
      <c r="BI24" s="366"/>
      <c r="BJ24" s="366"/>
      <c r="BK24" s="366"/>
      <c r="BL24" s="366"/>
      <c r="BM24" s="367">
        <f t="shared" si="63"/>
        <v>0</v>
      </c>
      <c r="BN24" s="367">
        <f t="shared" si="43"/>
        <v>0</v>
      </c>
      <c r="BP24" s="352"/>
      <c r="BQ24" s="371"/>
      <c r="BR24" s="372"/>
      <c r="BS24" s="372"/>
      <c r="BT24" s="372"/>
      <c r="BU24" s="373"/>
      <c r="BV24" s="366"/>
      <c r="BW24" s="366"/>
      <c r="BX24" s="366"/>
      <c r="BY24" s="366"/>
      <c r="BZ24" s="366"/>
      <c r="CA24" s="366"/>
      <c r="CB24" s="366"/>
      <c r="CC24" s="366"/>
      <c r="CD24" s="367">
        <f t="shared" si="44"/>
        <v>0</v>
      </c>
      <c r="CE24" s="367">
        <f t="shared" si="45"/>
        <v>0</v>
      </c>
      <c r="CU24" s="352"/>
      <c r="CV24" s="371"/>
      <c r="CW24" s="372"/>
      <c r="CX24" s="372"/>
      <c r="CY24" s="372"/>
      <c r="CZ24" s="373"/>
      <c r="DA24" s="366"/>
      <c r="DB24" s="366"/>
      <c r="DC24" s="366"/>
      <c r="DD24" s="366"/>
      <c r="DE24" s="366"/>
      <c r="DF24" s="366"/>
      <c r="DG24" s="366"/>
      <c r="DH24" s="366"/>
      <c r="DI24" s="367">
        <f t="shared" si="46"/>
        <v>0</v>
      </c>
      <c r="DJ24" s="367">
        <f t="shared" si="47"/>
        <v>0</v>
      </c>
      <c r="DL24" s="352"/>
      <c r="DM24" s="371"/>
      <c r="DN24" s="372"/>
      <c r="DO24" s="372"/>
      <c r="DP24" s="372"/>
      <c r="DQ24" s="373"/>
      <c r="DR24" s="366"/>
      <c r="DS24" s="366"/>
      <c r="DT24" s="366"/>
      <c r="DU24" s="366"/>
      <c r="DV24" s="366"/>
      <c r="DW24" s="366"/>
      <c r="DX24" s="366"/>
      <c r="DY24" s="366"/>
      <c r="DZ24" s="367">
        <f t="shared" si="48"/>
        <v>0</v>
      </c>
      <c r="EA24" s="367">
        <f t="shared" si="49"/>
        <v>0</v>
      </c>
      <c r="EQ24" s="352"/>
      <c r="ER24" s="371"/>
      <c r="ES24" s="372"/>
      <c r="ET24" s="372"/>
      <c r="EU24" s="372"/>
      <c r="EV24" s="373"/>
      <c r="EW24" s="366"/>
      <c r="EX24" s="366"/>
      <c r="EY24" s="366"/>
      <c r="EZ24" s="366"/>
      <c r="FA24" s="366"/>
      <c r="FB24" s="366"/>
      <c r="FC24" s="366"/>
      <c r="FD24" s="366"/>
      <c r="FE24" s="367">
        <f t="shared" si="50"/>
        <v>0</v>
      </c>
      <c r="FF24" s="367">
        <f t="shared" si="51"/>
        <v>0</v>
      </c>
      <c r="FH24" s="352"/>
      <c r="FI24" s="371"/>
      <c r="FJ24" s="372"/>
      <c r="FK24" s="372"/>
      <c r="FL24" s="372"/>
      <c r="FM24" s="373"/>
      <c r="FN24" s="366"/>
      <c r="FO24" s="366"/>
      <c r="FP24" s="366"/>
      <c r="FQ24" s="366"/>
      <c r="FR24" s="366"/>
      <c r="FS24" s="366"/>
      <c r="FT24" s="366"/>
      <c r="FU24" s="366"/>
      <c r="FV24" s="367">
        <f t="shared" si="52"/>
        <v>0</v>
      </c>
      <c r="FW24" s="367">
        <f t="shared" si="53"/>
        <v>0</v>
      </c>
      <c r="FY24" s="352"/>
      <c r="FZ24" s="371"/>
      <c r="GA24" s="372"/>
      <c r="GB24" s="372"/>
      <c r="GC24" s="372"/>
      <c r="GD24" s="373"/>
      <c r="GE24" s="366"/>
      <c r="GF24" s="366"/>
      <c r="GG24" s="366"/>
      <c r="GH24" s="366"/>
      <c r="GI24" s="366"/>
      <c r="GJ24" s="366"/>
      <c r="GK24" s="366"/>
      <c r="GL24" s="366"/>
      <c r="GM24" s="367">
        <f t="shared" si="54"/>
        <v>0</v>
      </c>
      <c r="GN24" s="367">
        <f t="shared" si="55"/>
        <v>0</v>
      </c>
      <c r="GP24" s="352"/>
      <c r="GQ24" s="371"/>
      <c r="GR24" s="372"/>
      <c r="GS24" s="372"/>
      <c r="GT24" s="372"/>
      <c r="GU24" s="373"/>
      <c r="GV24" s="366"/>
      <c r="GW24" s="366"/>
      <c r="GX24" s="366"/>
      <c r="GY24" s="366"/>
      <c r="GZ24" s="366"/>
      <c r="HA24" s="366"/>
      <c r="HB24" s="366"/>
      <c r="HC24" s="366"/>
      <c r="HD24" s="367">
        <f t="shared" si="56"/>
        <v>0</v>
      </c>
      <c r="HE24" s="367">
        <f t="shared" si="57"/>
        <v>0</v>
      </c>
      <c r="HG24" s="352"/>
      <c r="HH24" s="371"/>
      <c r="HI24" s="372"/>
      <c r="HJ24" s="372"/>
      <c r="HK24" s="372"/>
      <c r="HL24" s="373"/>
      <c r="HM24" s="366"/>
      <c r="HN24" s="366"/>
      <c r="HO24" s="366"/>
      <c r="HP24" s="366"/>
      <c r="HQ24" s="366"/>
      <c r="HR24" s="366"/>
      <c r="HS24" s="366"/>
      <c r="HT24" s="366"/>
      <c r="HU24" s="367">
        <f t="shared" si="58"/>
        <v>0</v>
      </c>
      <c r="HV24" s="367">
        <f t="shared" si="59"/>
        <v>0</v>
      </c>
      <c r="HX24" s="352"/>
      <c r="HY24" s="371"/>
      <c r="HZ24" s="372"/>
      <c r="IA24" s="372"/>
      <c r="IB24" s="372"/>
      <c r="IC24" s="373"/>
      <c r="ID24" s="366"/>
      <c r="IE24" s="366"/>
      <c r="IF24" s="366"/>
      <c r="IG24" s="366"/>
      <c r="IH24" s="366"/>
      <c r="II24" s="366"/>
      <c r="IJ24" s="366"/>
      <c r="IK24" s="366"/>
      <c r="IL24" s="367">
        <f t="shared" si="60"/>
        <v>0</v>
      </c>
      <c r="IM24" s="367">
        <f t="shared" si="61"/>
        <v>0</v>
      </c>
    </row>
    <row r="25" spans="3:247">
      <c r="E25" s="362" t="s">
        <v>18</v>
      </c>
      <c r="F25" s="360"/>
      <c r="G25" s="362" t="s">
        <v>25</v>
      </c>
      <c r="H25" s="368"/>
      <c r="I25" s="369"/>
      <c r="J25" s="360"/>
      <c r="K25" s="362"/>
      <c r="L25" s="360"/>
      <c r="M25" s="362"/>
      <c r="N25" s="360"/>
      <c r="O25" s="362"/>
      <c r="Q25" s="352"/>
      <c r="R25" s="371"/>
      <c r="S25" s="372"/>
      <c r="T25" s="372"/>
      <c r="U25" s="372"/>
      <c r="V25" s="373"/>
      <c r="W25" s="366"/>
      <c r="X25" s="366"/>
      <c r="Y25" s="366"/>
      <c r="Z25" s="366"/>
      <c r="AA25" s="366"/>
      <c r="AB25" s="366"/>
      <c r="AC25" s="366"/>
      <c r="AD25" s="366"/>
      <c r="AE25" s="367">
        <f t="shared" si="40"/>
        <v>0</v>
      </c>
      <c r="AF25" s="367">
        <f t="shared" si="41"/>
        <v>0</v>
      </c>
      <c r="AH25" s="351"/>
      <c r="AI25" s="371"/>
      <c r="AJ25" s="372"/>
      <c r="AK25" s="372"/>
      <c r="AL25" s="372"/>
      <c r="AM25" s="373"/>
      <c r="AN25" s="366"/>
      <c r="AO25" s="366"/>
      <c r="AP25" s="366"/>
      <c r="AQ25" s="366"/>
      <c r="AR25" s="366"/>
      <c r="AS25" s="366"/>
      <c r="AT25" s="366"/>
      <c r="AU25" s="366"/>
      <c r="AV25" s="367">
        <f t="shared" si="62"/>
        <v>0</v>
      </c>
      <c r="AW25" s="367">
        <f t="shared" si="42"/>
        <v>0</v>
      </c>
      <c r="AY25" s="352"/>
      <c r="AZ25" s="371"/>
      <c r="BA25" s="372"/>
      <c r="BB25" s="372"/>
      <c r="BC25" s="372"/>
      <c r="BD25" s="373"/>
      <c r="BE25" s="366"/>
      <c r="BF25" s="366"/>
      <c r="BG25" s="366"/>
      <c r="BH25" s="366"/>
      <c r="BI25" s="366"/>
      <c r="BJ25" s="366"/>
      <c r="BK25" s="366"/>
      <c r="BL25" s="366"/>
      <c r="BM25" s="367">
        <f t="shared" si="63"/>
        <v>0</v>
      </c>
      <c r="BN25" s="367">
        <f t="shared" si="43"/>
        <v>0</v>
      </c>
      <c r="BP25" s="352"/>
      <c r="BQ25" s="371"/>
      <c r="BR25" s="372"/>
      <c r="BS25" s="372"/>
      <c r="BT25" s="372"/>
      <c r="BU25" s="373"/>
      <c r="BV25" s="366"/>
      <c r="BW25" s="366"/>
      <c r="BX25" s="366"/>
      <c r="BY25" s="366"/>
      <c r="BZ25" s="366"/>
      <c r="CA25" s="366"/>
      <c r="CB25" s="366"/>
      <c r="CC25" s="366"/>
      <c r="CD25" s="367">
        <f t="shared" si="44"/>
        <v>0</v>
      </c>
      <c r="CE25" s="367">
        <f t="shared" si="45"/>
        <v>0</v>
      </c>
      <c r="CU25" s="352"/>
      <c r="CV25" s="371"/>
      <c r="CW25" s="372"/>
      <c r="CX25" s="372"/>
      <c r="CY25" s="372"/>
      <c r="CZ25" s="373"/>
      <c r="DA25" s="366"/>
      <c r="DB25" s="366"/>
      <c r="DC25" s="366"/>
      <c r="DD25" s="366"/>
      <c r="DE25" s="366"/>
      <c r="DF25" s="366"/>
      <c r="DG25" s="366"/>
      <c r="DH25" s="366"/>
      <c r="DI25" s="367">
        <f t="shared" si="46"/>
        <v>0</v>
      </c>
      <c r="DJ25" s="367">
        <f t="shared" si="47"/>
        <v>0</v>
      </c>
      <c r="DL25" s="352"/>
      <c r="DM25" s="371"/>
      <c r="DN25" s="372"/>
      <c r="DO25" s="372"/>
      <c r="DP25" s="372"/>
      <c r="DQ25" s="373"/>
      <c r="DR25" s="366"/>
      <c r="DS25" s="366"/>
      <c r="DT25" s="366"/>
      <c r="DU25" s="366"/>
      <c r="DV25" s="366"/>
      <c r="DW25" s="366"/>
      <c r="DX25" s="366"/>
      <c r="DY25" s="366"/>
      <c r="DZ25" s="367">
        <f t="shared" si="48"/>
        <v>0</v>
      </c>
      <c r="EA25" s="367">
        <f t="shared" si="49"/>
        <v>0</v>
      </c>
      <c r="EQ25" s="352"/>
      <c r="ER25" s="371"/>
      <c r="ES25" s="372"/>
      <c r="ET25" s="372"/>
      <c r="EU25" s="372"/>
      <c r="EV25" s="373"/>
      <c r="EW25" s="366"/>
      <c r="EX25" s="366"/>
      <c r="EY25" s="366"/>
      <c r="EZ25" s="366"/>
      <c r="FA25" s="366"/>
      <c r="FB25" s="366"/>
      <c r="FC25" s="366"/>
      <c r="FD25" s="366"/>
      <c r="FE25" s="367">
        <f t="shared" si="50"/>
        <v>0</v>
      </c>
      <c r="FF25" s="367">
        <f t="shared" si="51"/>
        <v>0</v>
      </c>
      <c r="FH25" s="352"/>
      <c r="FI25" s="371"/>
      <c r="FJ25" s="372"/>
      <c r="FK25" s="372"/>
      <c r="FL25" s="372"/>
      <c r="FM25" s="373"/>
      <c r="FN25" s="366"/>
      <c r="FO25" s="366"/>
      <c r="FP25" s="366"/>
      <c r="FQ25" s="366"/>
      <c r="FR25" s="366"/>
      <c r="FS25" s="366"/>
      <c r="FT25" s="366"/>
      <c r="FU25" s="366"/>
      <c r="FV25" s="367">
        <f t="shared" si="52"/>
        <v>0</v>
      </c>
      <c r="FW25" s="367">
        <f t="shared" si="53"/>
        <v>0</v>
      </c>
      <c r="FY25" s="352"/>
      <c r="FZ25" s="371"/>
      <c r="GA25" s="372"/>
      <c r="GB25" s="372"/>
      <c r="GC25" s="372"/>
      <c r="GD25" s="373"/>
      <c r="GE25" s="366"/>
      <c r="GF25" s="366"/>
      <c r="GG25" s="366"/>
      <c r="GH25" s="366"/>
      <c r="GI25" s="366"/>
      <c r="GJ25" s="366"/>
      <c r="GK25" s="366"/>
      <c r="GL25" s="366"/>
      <c r="GM25" s="367">
        <f t="shared" si="54"/>
        <v>0</v>
      </c>
      <c r="GN25" s="367">
        <f t="shared" si="55"/>
        <v>0</v>
      </c>
      <c r="GP25" s="352"/>
      <c r="GQ25" s="371"/>
      <c r="GR25" s="372"/>
      <c r="GS25" s="372"/>
      <c r="GT25" s="372"/>
      <c r="GU25" s="373"/>
      <c r="GV25" s="366"/>
      <c r="GW25" s="366"/>
      <c r="GX25" s="366"/>
      <c r="GY25" s="366"/>
      <c r="GZ25" s="366"/>
      <c r="HA25" s="366"/>
      <c r="HB25" s="366"/>
      <c r="HC25" s="366"/>
      <c r="HD25" s="367">
        <f t="shared" si="56"/>
        <v>0</v>
      </c>
      <c r="HE25" s="367">
        <f t="shared" si="57"/>
        <v>0</v>
      </c>
      <c r="HG25" s="352"/>
      <c r="HH25" s="371"/>
      <c r="HI25" s="372"/>
      <c r="HJ25" s="372"/>
      <c r="HK25" s="372"/>
      <c r="HL25" s="373"/>
      <c r="HM25" s="366"/>
      <c r="HN25" s="366"/>
      <c r="HO25" s="366"/>
      <c r="HP25" s="366"/>
      <c r="HQ25" s="366"/>
      <c r="HR25" s="366"/>
      <c r="HS25" s="366"/>
      <c r="HT25" s="366"/>
      <c r="HU25" s="367">
        <f t="shared" si="58"/>
        <v>0</v>
      </c>
      <c r="HV25" s="367">
        <f t="shared" si="59"/>
        <v>0</v>
      </c>
      <c r="HX25" s="352"/>
      <c r="HY25" s="371"/>
      <c r="HZ25" s="372"/>
      <c r="IA25" s="372"/>
      <c r="IB25" s="372"/>
      <c r="IC25" s="373"/>
      <c r="ID25" s="366"/>
      <c r="IE25" s="366"/>
      <c r="IF25" s="366"/>
      <c r="IG25" s="366"/>
      <c r="IH25" s="366"/>
      <c r="II25" s="366"/>
      <c r="IJ25" s="366"/>
      <c r="IK25" s="366"/>
      <c r="IL25" s="367">
        <f t="shared" si="60"/>
        <v>0</v>
      </c>
      <c r="IM25" s="367">
        <f t="shared" si="61"/>
        <v>0</v>
      </c>
    </row>
    <row r="26" spans="3:247" ht="12.6" customHeight="1">
      <c r="E26" s="362" t="s">
        <v>18</v>
      </c>
      <c r="F26" s="360"/>
      <c r="G26" s="362" t="s">
        <v>25</v>
      </c>
      <c r="H26" s="368"/>
      <c r="I26" s="369"/>
      <c r="J26" s="360"/>
      <c r="K26" s="362"/>
      <c r="L26" s="360"/>
      <c r="M26" s="362"/>
      <c r="N26" s="360"/>
      <c r="O26" s="362"/>
      <c r="Q26" s="352"/>
      <c r="R26" s="371"/>
      <c r="S26" s="372"/>
      <c r="T26" s="372"/>
      <c r="U26" s="372"/>
      <c r="V26" s="373"/>
      <c r="W26" s="366"/>
      <c r="X26" s="366"/>
      <c r="Y26" s="366"/>
      <c r="Z26" s="366"/>
      <c r="AA26" s="366"/>
      <c r="AB26" s="366"/>
      <c r="AC26" s="366"/>
      <c r="AD26" s="366"/>
      <c r="AE26" s="367">
        <f t="shared" si="40"/>
        <v>0</v>
      </c>
      <c r="AF26" s="367">
        <f t="shared" si="41"/>
        <v>0</v>
      </c>
      <c r="AH26" s="351"/>
      <c r="AI26" s="371"/>
      <c r="AJ26" s="372"/>
      <c r="AK26" s="372"/>
      <c r="AL26" s="372"/>
      <c r="AM26" s="373"/>
      <c r="AN26" s="366"/>
      <c r="AO26" s="366"/>
      <c r="AP26" s="366"/>
      <c r="AQ26" s="366"/>
      <c r="AR26" s="366"/>
      <c r="AS26" s="366"/>
      <c r="AT26" s="366"/>
      <c r="AU26" s="366"/>
      <c r="AV26" s="367">
        <f t="shared" si="62"/>
        <v>0</v>
      </c>
      <c r="AW26" s="367">
        <f t="shared" si="42"/>
        <v>0</v>
      </c>
      <c r="AY26" s="352"/>
      <c r="AZ26" s="371"/>
      <c r="BA26" s="372"/>
      <c r="BB26" s="372"/>
      <c r="BC26" s="372"/>
      <c r="BD26" s="373"/>
      <c r="BE26" s="366"/>
      <c r="BF26" s="366"/>
      <c r="BG26" s="366"/>
      <c r="BH26" s="366"/>
      <c r="BI26" s="366"/>
      <c r="BJ26" s="366"/>
      <c r="BK26" s="366"/>
      <c r="BL26" s="366"/>
      <c r="BM26" s="367">
        <f t="shared" si="63"/>
        <v>0</v>
      </c>
      <c r="BN26" s="367">
        <f t="shared" si="43"/>
        <v>0</v>
      </c>
      <c r="BP26" s="352"/>
      <c r="BQ26" s="371"/>
      <c r="BR26" s="372"/>
      <c r="BS26" s="372"/>
      <c r="BT26" s="372"/>
      <c r="BU26" s="373"/>
      <c r="BV26" s="366"/>
      <c r="BW26" s="366"/>
      <c r="BX26" s="366"/>
      <c r="BY26" s="366"/>
      <c r="BZ26" s="366"/>
      <c r="CA26" s="366"/>
      <c r="CB26" s="366"/>
      <c r="CC26" s="366"/>
      <c r="CD26" s="367">
        <f t="shared" si="44"/>
        <v>0</v>
      </c>
      <c r="CE26" s="367">
        <f t="shared" si="45"/>
        <v>0</v>
      </c>
      <c r="CU26" s="352"/>
      <c r="CV26" s="371"/>
      <c r="CW26" s="372"/>
      <c r="CX26" s="372"/>
      <c r="CY26" s="372"/>
      <c r="CZ26" s="373"/>
      <c r="DA26" s="366"/>
      <c r="DB26" s="366"/>
      <c r="DC26" s="366"/>
      <c r="DD26" s="366"/>
      <c r="DE26" s="366"/>
      <c r="DF26" s="366"/>
      <c r="DG26" s="366"/>
      <c r="DH26" s="366"/>
      <c r="DI26" s="367">
        <f t="shared" si="46"/>
        <v>0</v>
      </c>
      <c r="DJ26" s="367">
        <f t="shared" si="47"/>
        <v>0</v>
      </c>
      <c r="DL26" s="352"/>
      <c r="DM26" s="371"/>
      <c r="DN26" s="372"/>
      <c r="DO26" s="372"/>
      <c r="DP26" s="372"/>
      <c r="DQ26" s="373"/>
      <c r="DR26" s="366"/>
      <c r="DS26" s="366"/>
      <c r="DT26" s="366"/>
      <c r="DU26" s="366"/>
      <c r="DV26" s="366"/>
      <c r="DW26" s="366"/>
      <c r="DX26" s="366"/>
      <c r="DY26" s="366"/>
      <c r="DZ26" s="367">
        <f t="shared" si="48"/>
        <v>0</v>
      </c>
      <c r="EA26" s="367">
        <f t="shared" si="49"/>
        <v>0</v>
      </c>
      <c r="EQ26" s="352"/>
      <c r="ER26" s="371"/>
      <c r="ES26" s="372"/>
      <c r="ET26" s="372"/>
      <c r="EU26" s="372"/>
      <c r="EV26" s="373"/>
      <c r="EW26" s="366"/>
      <c r="EX26" s="366"/>
      <c r="EY26" s="366"/>
      <c r="EZ26" s="366"/>
      <c r="FA26" s="366"/>
      <c r="FB26" s="366"/>
      <c r="FC26" s="366"/>
      <c r="FD26" s="366"/>
      <c r="FE26" s="367">
        <f t="shared" si="50"/>
        <v>0</v>
      </c>
      <c r="FF26" s="367">
        <f t="shared" si="51"/>
        <v>0</v>
      </c>
      <c r="FH26" s="352"/>
      <c r="FI26" s="371"/>
      <c r="FJ26" s="372"/>
      <c r="FK26" s="372"/>
      <c r="FL26" s="372"/>
      <c r="FM26" s="373"/>
      <c r="FN26" s="366"/>
      <c r="FO26" s="366"/>
      <c r="FP26" s="366"/>
      <c r="FQ26" s="366"/>
      <c r="FR26" s="366"/>
      <c r="FS26" s="366"/>
      <c r="FT26" s="366"/>
      <c r="FU26" s="366"/>
      <c r="FV26" s="367">
        <f t="shared" si="52"/>
        <v>0</v>
      </c>
      <c r="FW26" s="367">
        <f t="shared" si="53"/>
        <v>0</v>
      </c>
      <c r="FY26" s="352"/>
      <c r="FZ26" s="371"/>
      <c r="GA26" s="372"/>
      <c r="GB26" s="372"/>
      <c r="GC26" s="372"/>
      <c r="GD26" s="373"/>
      <c r="GE26" s="366"/>
      <c r="GF26" s="366"/>
      <c r="GG26" s="366"/>
      <c r="GH26" s="366"/>
      <c r="GI26" s="366"/>
      <c r="GJ26" s="366"/>
      <c r="GK26" s="366"/>
      <c r="GL26" s="366"/>
      <c r="GM26" s="367">
        <f t="shared" si="54"/>
        <v>0</v>
      </c>
      <c r="GN26" s="367">
        <f t="shared" si="55"/>
        <v>0</v>
      </c>
      <c r="GP26" s="352"/>
      <c r="GQ26" s="371"/>
      <c r="GR26" s="372"/>
      <c r="GS26" s="372"/>
      <c r="GT26" s="372"/>
      <c r="GU26" s="373"/>
      <c r="GV26" s="366"/>
      <c r="GW26" s="366"/>
      <c r="GX26" s="366"/>
      <c r="GY26" s="366"/>
      <c r="GZ26" s="366"/>
      <c r="HA26" s="366"/>
      <c r="HB26" s="366"/>
      <c r="HC26" s="366"/>
      <c r="HD26" s="367">
        <f t="shared" si="56"/>
        <v>0</v>
      </c>
      <c r="HE26" s="367">
        <f t="shared" si="57"/>
        <v>0</v>
      </c>
      <c r="HG26" s="352"/>
      <c r="HH26" s="371"/>
      <c r="HI26" s="372"/>
      <c r="HJ26" s="372"/>
      <c r="HK26" s="372"/>
      <c r="HL26" s="373"/>
      <c r="HM26" s="366"/>
      <c r="HN26" s="366"/>
      <c r="HO26" s="366"/>
      <c r="HP26" s="366"/>
      <c r="HQ26" s="366"/>
      <c r="HR26" s="366"/>
      <c r="HS26" s="366"/>
      <c r="HT26" s="366"/>
      <c r="HU26" s="367">
        <f t="shared" si="58"/>
        <v>0</v>
      </c>
      <c r="HV26" s="367">
        <f t="shared" si="59"/>
        <v>0</v>
      </c>
      <c r="HX26" s="352"/>
      <c r="HY26" s="371"/>
      <c r="HZ26" s="372"/>
      <c r="IA26" s="372"/>
      <c r="IB26" s="372"/>
      <c r="IC26" s="373"/>
      <c r="ID26" s="366"/>
      <c r="IE26" s="366"/>
      <c r="IF26" s="366"/>
      <c r="IG26" s="366"/>
      <c r="IH26" s="366"/>
      <c r="II26" s="366"/>
      <c r="IJ26" s="366"/>
      <c r="IK26" s="366"/>
      <c r="IL26" s="367">
        <f t="shared" si="60"/>
        <v>0</v>
      </c>
      <c r="IM26" s="367">
        <f t="shared" si="61"/>
        <v>0</v>
      </c>
    </row>
    <row r="27" spans="3:247" ht="12.6" customHeight="1">
      <c r="E27" s="362" t="s">
        <v>18</v>
      </c>
      <c r="F27" s="360"/>
      <c r="G27" s="362" t="s">
        <v>25</v>
      </c>
      <c r="H27" s="368"/>
      <c r="I27" s="369"/>
      <c r="J27" s="360"/>
      <c r="K27" s="362"/>
      <c r="L27" s="360"/>
      <c r="M27" s="362"/>
      <c r="N27" s="360"/>
      <c r="O27" s="362"/>
      <c r="Q27" s="352"/>
      <c r="R27" s="371"/>
      <c r="S27" s="372"/>
      <c r="T27" s="372"/>
      <c r="U27" s="372"/>
      <c r="V27" s="373"/>
      <c r="W27" s="366"/>
      <c r="X27" s="366"/>
      <c r="Y27" s="366"/>
      <c r="Z27" s="366"/>
      <c r="AA27" s="366"/>
      <c r="AB27" s="366"/>
      <c r="AC27" s="366"/>
      <c r="AD27" s="366"/>
      <c r="AE27" s="367">
        <f t="shared" si="40"/>
        <v>0</v>
      </c>
      <c r="AF27" s="367">
        <f t="shared" si="41"/>
        <v>0</v>
      </c>
      <c r="AH27" s="351"/>
      <c r="AI27" s="371"/>
      <c r="AJ27" s="372"/>
      <c r="AK27" s="372"/>
      <c r="AL27" s="372"/>
      <c r="AM27" s="373"/>
      <c r="AN27" s="366"/>
      <c r="AO27" s="366"/>
      <c r="AP27" s="366"/>
      <c r="AQ27" s="366"/>
      <c r="AR27" s="366"/>
      <c r="AS27" s="366"/>
      <c r="AT27" s="366"/>
      <c r="AU27" s="366"/>
      <c r="AV27" s="367">
        <f t="shared" si="62"/>
        <v>0</v>
      </c>
      <c r="AW27" s="367">
        <f t="shared" si="42"/>
        <v>0</v>
      </c>
      <c r="AY27" s="352"/>
      <c r="AZ27" s="371"/>
      <c r="BA27" s="372"/>
      <c r="BB27" s="372"/>
      <c r="BC27" s="372"/>
      <c r="BD27" s="373"/>
      <c r="BE27" s="366"/>
      <c r="BF27" s="366"/>
      <c r="BG27" s="366"/>
      <c r="BH27" s="366"/>
      <c r="BI27" s="366"/>
      <c r="BJ27" s="366"/>
      <c r="BK27" s="366"/>
      <c r="BL27" s="366"/>
      <c r="BM27" s="367">
        <f t="shared" si="63"/>
        <v>0</v>
      </c>
      <c r="BN27" s="367">
        <f t="shared" si="43"/>
        <v>0</v>
      </c>
      <c r="BP27" s="352"/>
      <c r="BQ27" s="371"/>
      <c r="BR27" s="372"/>
      <c r="BS27" s="372"/>
      <c r="BT27" s="372"/>
      <c r="BU27" s="373"/>
      <c r="BV27" s="366"/>
      <c r="BW27" s="366"/>
      <c r="BX27" s="366"/>
      <c r="BY27" s="366"/>
      <c r="BZ27" s="366"/>
      <c r="CA27" s="366"/>
      <c r="CB27" s="366"/>
      <c r="CC27" s="366"/>
      <c r="CD27" s="367">
        <f t="shared" si="44"/>
        <v>0</v>
      </c>
      <c r="CE27" s="367">
        <f t="shared" si="45"/>
        <v>0</v>
      </c>
      <c r="CU27" s="352"/>
      <c r="CV27" s="371"/>
      <c r="CW27" s="372"/>
      <c r="CX27" s="372"/>
      <c r="CY27" s="372"/>
      <c r="CZ27" s="373"/>
      <c r="DA27" s="366"/>
      <c r="DB27" s="366"/>
      <c r="DC27" s="366"/>
      <c r="DD27" s="366"/>
      <c r="DE27" s="366"/>
      <c r="DF27" s="366"/>
      <c r="DG27" s="366"/>
      <c r="DH27" s="366"/>
      <c r="DI27" s="367">
        <f t="shared" si="46"/>
        <v>0</v>
      </c>
      <c r="DJ27" s="367">
        <f t="shared" si="47"/>
        <v>0</v>
      </c>
      <c r="DL27" s="352"/>
      <c r="DM27" s="371"/>
      <c r="DN27" s="372"/>
      <c r="DO27" s="372"/>
      <c r="DP27" s="372"/>
      <c r="DQ27" s="373"/>
      <c r="DR27" s="366"/>
      <c r="DS27" s="366"/>
      <c r="DT27" s="366"/>
      <c r="DU27" s="366"/>
      <c r="DV27" s="366"/>
      <c r="DW27" s="366"/>
      <c r="DX27" s="366"/>
      <c r="DY27" s="366"/>
      <c r="DZ27" s="367">
        <f t="shared" si="48"/>
        <v>0</v>
      </c>
      <c r="EA27" s="367">
        <f t="shared" si="49"/>
        <v>0</v>
      </c>
      <c r="EQ27" s="352"/>
      <c r="ER27" s="371"/>
      <c r="ES27" s="372"/>
      <c r="ET27" s="372"/>
      <c r="EU27" s="372"/>
      <c r="EV27" s="373"/>
      <c r="EW27" s="366"/>
      <c r="EX27" s="366"/>
      <c r="EY27" s="366"/>
      <c r="EZ27" s="366"/>
      <c r="FA27" s="366"/>
      <c r="FB27" s="366"/>
      <c r="FC27" s="366"/>
      <c r="FD27" s="366"/>
      <c r="FE27" s="367">
        <f t="shared" si="50"/>
        <v>0</v>
      </c>
      <c r="FF27" s="367">
        <f t="shared" si="51"/>
        <v>0</v>
      </c>
      <c r="FH27" s="352"/>
      <c r="FI27" s="371"/>
      <c r="FJ27" s="372"/>
      <c r="FK27" s="372"/>
      <c r="FL27" s="372"/>
      <c r="FM27" s="373"/>
      <c r="FN27" s="366"/>
      <c r="FO27" s="366"/>
      <c r="FP27" s="366"/>
      <c r="FQ27" s="366"/>
      <c r="FR27" s="366"/>
      <c r="FS27" s="366"/>
      <c r="FT27" s="366"/>
      <c r="FU27" s="366"/>
      <c r="FV27" s="367">
        <f t="shared" si="52"/>
        <v>0</v>
      </c>
      <c r="FW27" s="367">
        <f t="shared" si="53"/>
        <v>0</v>
      </c>
      <c r="FY27" s="352"/>
      <c r="FZ27" s="371"/>
      <c r="GA27" s="372"/>
      <c r="GB27" s="372"/>
      <c r="GC27" s="372"/>
      <c r="GD27" s="373"/>
      <c r="GE27" s="366"/>
      <c r="GF27" s="366"/>
      <c r="GG27" s="366"/>
      <c r="GH27" s="366"/>
      <c r="GI27" s="366"/>
      <c r="GJ27" s="366"/>
      <c r="GK27" s="366"/>
      <c r="GL27" s="366"/>
      <c r="GM27" s="367">
        <f t="shared" si="54"/>
        <v>0</v>
      </c>
      <c r="GN27" s="367">
        <f t="shared" si="55"/>
        <v>0</v>
      </c>
      <c r="GP27" s="352"/>
      <c r="GQ27" s="371"/>
      <c r="GR27" s="372"/>
      <c r="GS27" s="372"/>
      <c r="GT27" s="372"/>
      <c r="GU27" s="373"/>
      <c r="GV27" s="366"/>
      <c r="GW27" s="366"/>
      <c r="GX27" s="366"/>
      <c r="GY27" s="366"/>
      <c r="GZ27" s="366"/>
      <c r="HA27" s="366"/>
      <c r="HB27" s="366"/>
      <c r="HC27" s="366"/>
      <c r="HD27" s="367">
        <f t="shared" si="56"/>
        <v>0</v>
      </c>
      <c r="HE27" s="367">
        <f t="shared" si="57"/>
        <v>0</v>
      </c>
      <c r="HG27" s="352"/>
      <c r="HH27" s="371"/>
      <c r="HI27" s="372"/>
      <c r="HJ27" s="372"/>
      <c r="HK27" s="372"/>
      <c r="HL27" s="373"/>
      <c r="HM27" s="366"/>
      <c r="HN27" s="366"/>
      <c r="HO27" s="366"/>
      <c r="HP27" s="366"/>
      <c r="HQ27" s="366"/>
      <c r="HR27" s="366"/>
      <c r="HS27" s="366"/>
      <c r="HT27" s="366"/>
      <c r="HU27" s="367">
        <f t="shared" si="58"/>
        <v>0</v>
      </c>
      <c r="HV27" s="367">
        <f t="shared" si="59"/>
        <v>0</v>
      </c>
      <c r="HX27" s="352"/>
      <c r="HY27" s="371"/>
      <c r="HZ27" s="372"/>
      <c r="IA27" s="372"/>
      <c r="IB27" s="372"/>
      <c r="IC27" s="373"/>
      <c r="ID27" s="366"/>
      <c r="IE27" s="366"/>
      <c r="IF27" s="366"/>
      <c r="IG27" s="366"/>
      <c r="IH27" s="366"/>
      <c r="II27" s="366"/>
      <c r="IJ27" s="366"/>
      <c r="IK27" s="366"/>
      <c r="IL27" s="367">
        <f t="shared" si="60"/>
        <v>0</v>
      </c>
      <c r="IM27" s="367">
        <f t="shared" si="61"/>
        <v>0</v>
      </c>
    </row>
    <row r="28" spans="3:247" ht="12.6" customHeight="1">
      <c r="E28" s="362" t="s">
        <v>18</v>
      </c>
      <c r="F28" s="360"/>
      <c r="G28" s="362" t="s">
        <v>25</v>
      </c>
      <c r="H28" s="368"/>
      <c r="I28" s="369"/>
      <c r="J28" s="360"/>
      <c r="K28" s="362"/>
      <c r="L28" s="360"/>
      <c r="M28" s="362"/>
      <c r="N28" s="360"/>
      <c r="O28" s="362"/>
      <c r="Q28" s="352"/>
      <c r="R28" s="371"/>
      <c r="S28" s="372"/>
      <c r="T28" s="372"/>
      <c r="U28" s="372"/>
      <c r="V28" s="373"/>
      <c r="W28" s="366"/>
      <c r="X28" s="366"/>
      <c r="Y28" s="366"/>
      <c r="Z28" s="366"/>
      <c r="AA28" s="366"/>
      <c r="AB28" s="366"/>
      <c r="AC28" s="366"/>
      <c r="AD28" s="366"/>
      <c r="AE28" s="367">
        <f t="shared" si="40"/>
        <v>0</v>
      </c>
      <c r="AF28" s="367">
        <f t="shared" si="41"/>
        <v>0</v>
      </c>
      <c r="AH28" s="351"/>
      <c r="AI28" s="371"/>
      <c r="AJ28" s="372"/>
      <c r="AK28" s="372"/>
      <c r="AL28" s="372"/>
      <c r="AM28" s="373"/>
      <c r="AN28" s="366"/>
      <c r="AO28" s="366"/>
      <c r="AP28" s="366"/>
      <c r="AQ28" s="366"/>
      <c r="AR28" s="366"/>
      <c r="AS28" s="366"/>
      <c r="AT28" s="366"/>
      <c r="AU28" s="366"/>
      <c r="AV28" s="367">
        <f t="shared" si="62"/>
        <v>0</v>
      </c>
      <c r="AW28" s="367">
        <f t="shared" si="42"/>
        <v>0</v>
      </c>
      <c r="AY28" s="352"/>
      <c r="AZ28" s="371"/>
      <c r="BA28" s="372"/>
      <c r="BB28" s="372"/>
      <c r="BC28" s="372"/>
      <c r="BD28" s="373"/>
      <c r="BE28" s="366"/>
      <c r="BF28" s="366"/>
      <c r="BG28" s="366"/>
      <c r="BH28" s="366"/>
      <c r="BI28" s="366"/>
      <c r="BJ28" s="366"/>
      <c r="BK28" s="366"/>
      <c r="BL28" s="366"/>
      <c r="BM28" s="367">
        <f t="shared" si="63"/>
        <v>0</v>
      </c>
      <c r="BN28" s="367">
        <f t="shared" si="43"/>
        <v>0</v>
      </c>
      <c r="BP28" s="352"/>
      <c r="BQ28" s="371"/>
      <c r="BR28" s="372"/>
      <c r="BS28" s="372"/>
      <c r="BT28" s="372"/>
      <c r="BU28" s="373"/>
      <c r="BV28" s="366"/>
      <c r="BW28" s="366"/>
      <c r="BX28" s="366"/>
      <c r="BY28" s="366"/>
      <c r="BZ28" s="366"/>
      <c r="CA28" s="366"/>
      <c r="CB28" s="366"/>
      <c r="CC28" s="366"/>
      <c r="CD28" s="367">
        <f t="shared" si="44"/>
        <v>0</v>
      </c>
      <c r="CE28" s="367">
        <f t="shared" si="45"/>
        <v>0</v>
      </c>
      <c r="CU28" s="352"/>
      <c r="CV28" s="371"/>
      <c r="CW28" s="372"/>
      <c r="CX28" s="372"/>
      <c r="CY28" s="372"/>
      <c r="CZ28" s="373"/>
      <c r="DA28" s="366"/>
      <c r="DB28" s="366"/>
      <c r="DC28" s="366"/>
      <c r="DD28" s="366"/>
      <c r="DE28" s="366"/>
      <c r="DF28" s="366"/>
      <c r="DG28" s="366"/>
      <c r="DH28" s="366"/>
      <c r="DI28" s="367">
        <f t="shared" si="46"/>
        <v>0</v>
      </c>
      <c r="DJ28" s="367">
        <f t="shared" si="47"/>
        <v>0</v>
      </c>
      <c r="DL28" s="352"/>
      <c r="DM28" s="371"/>
      <c r="DN28" s="372"/>
      <c r="DO28" s="372"/>
      <c r="DP28" s="372"/>
      <c r="DQ28" s="373"/>
      <c r="DR28" s="366"/>
      <c r="DS28" s="366"/>
      <c r="DT28" s="366"/>
      <c r="DU28" s="366"/>
      <c r="DV28" s="366"/>
      <c r="DW28" s="366"/>
      <c r="DX28" s="366"/>
      <c r="DY28" s="366"/>
      <c r="DZ28" s="367">
        <f t="shared" si="48"/>
        <v>0</v>
      </c>
      <c r="EA28" s="367">
        <f t="shared" si="49"/>
        <v>0</v>
      </c>
      <c r="EQ28" s="352"/>
      <c r="ER28" s="371"/>
      <c r="ES28" s="372"/>
      <c r="ET28" s="372"/>
      <c r="EU28" s="372"/>
      <c r="EV28" s="373"/>
      <c r="EW28" s="366"/>
      <c r="EX28" s="366"/>
      <c r="EY28" s="366"/>
      <c r="EZ28" s="366"/>
      <c r="FA28" s="366"/>
      <c r="FB28" s="366"/>
      <c r="FC28" s="366"/>
      <c r="FD28" s="366"/>
      <c r="FE28" s="367">
        <f t="shared" si="50"/>
        <v>0</v>
      </c>
      <c r="FF28" s="367">
        <f t="shared" si="51"/>
        <v>0</v>
      </c>
      <c r="FH28" s="352"/>
      <c r="FI28" s="371"/>
      <c r="FJ28" s="372"/>
      <c r="FK28" s="372"/>
      <c r="FL28" s="372"/>
      <c r="FM28" s="373"/>
      <c r="FN28" s="366"/>
      <c r="FO28" s="366"/>
      <c r="FP28" s="366"/>
      <c r="FQ28" s="366"/>
      <c r="FR28" s="366"/>
      <c r="FS28" s="366"/>
      <c r="FT28" s="366"/>
      <c r="FU28" s="366"/>
      <c r="FV28" s="367">
        <f t="shared" si="52"/>
        <v>0</v>
      </c>
      <c r="FW28" s="367">
        <f t="shared" si="53"/>
        <v>0</v>
      </c>
      <c r="FY28" s="352"/>
      <c r="FZ28" s="371"/>
      <c r="GA28" s="372"/>
      <c r="GB28" s="372"/>
      <c r="GC28" s="372"/>
      <c r="GD28" s="373"/>
      <c r="GE28" s="366"/>
      <c r="GF28" s="366"/>
      <c r="GG28" s="366"/>
      <c r="GH28" s="366"/>
      <c r="GI28" s="366"/>
      <c r="GJ28" s="366"/>
      <c r="GK28" s="366"/>
      <c r="GL28" s="366"/>
      <c r="GM28" s="367">
        <f t="shared" si="54"/>
        <v>0</v>
      </c>
      <c r="GN28" s="367">
        <f t="shared" si="55"/>
        <v>0</v>
      </c>
      <c r="GP28" s="352"/>
      <c r="GQ28" s="371"/>
      <c r="GR28" s="372"/>
      <c r="GS28" s="372"/>
      <c r="GT28" s="372"/>
      <c r="GU28" s="373"/>
      <c r="GV28" s="366"/>
      <c r="GW28" s="366"/>
      <c r="GX28" s="366"/>
      <c r="GY28" s="366"/>
      <c r="GZ28" s="366"/>
      <c r="HA28" s="366"/>
      <c r="HB28" s="366"/>
      <c r="HC28" s="366"/>
      <c r="HD28" s="367">
        <f t="shared" si="56"/>
        <v>0</v>
      </c>
      <c r="HE28" s="367">
        <f t="shared" si="57"/>
        <v>0</v>
      </c>
      <c r="HG28" s="352"/>
      <c r="HH28" s="371"/>
      <c r="HI28" s="372"/>
      <c r="HJ28" s="372"/>
      <c r="HK28" s="372"/>
      <c r="HL28" s="373"/>
      <c r="HM28" s="366"/>
      <c r="HN28" s="366"/>
      <c r="HO28" s="366"/>
      <c r="HP28" s="366"/>
      <c r="HQ28" s="366"/>
      <c r="HR28" s="366"/>
      <c r="HS28" s="366"/>
      <c r="HT28" s="366"/>
      <c r="HU28" s="367">
        <f t="shared" si="58"/>
        <v>0</v>
      </c>
      <c r="HV28" s="367">
        <f t="shared" si="59"/>
        <v>0</v>
      </c>
      <c r="HX28" s="352"/>
      <c r="HY28" s="371"/>
      <c r="HZ28" s="372"/>
      <c r="IA28" s="372"/>
      <c r="IB28" s="372"/>
      <c r="IC28" s="373"/>
      <c r="ID28" s="366"/>
      <c r="IE28" s="366"/>
      <c r="IF28" s="366"/>
      <c r="IG28" s="366"/>
      <c r="IH28" s="366"/>
      <c r="II28" s="366"/>
      <c r="IJ28" s="366"/>
      <c r="IK28" s="366"/>
      <c r="IL28" s="367">
        <f t="shared" si="60"/>
        <v>0</v>
      </c>
      <c r="IM28" s="367">
        <f t="shared" si="61"/>
        <v>0</v>
      </c>
    </row>
    <row r="29" spans="3:247" ht="12.6" customHeight="1">
      <c r="E29" s="362" t="s">
        <v>18</v>
      </c>
      <c r="F29" s="360"/>
      <c r="G29" s="362" t="s">
        <v>25</v>
      </c>
      <c r="H29" s="368"/>
      <c r="I29" s="369"/>
      <c r="J29" s="360"/>
      <c r="K29" s="362"/>
      <c r="L29" s="360"/>
      <c r="M29" s="362"/>
      <c r="N29" s="360"/>
      <c r="O29" s="362"/>
      <c r="Q29" s="352"/>
      <c r="R29" s="371"/>
      <c r="S29" s="372"/>
      <c r="T29" s="372"/>
      <c r="U29" s="372"/>
      <c r="V29" s="373"/>
      <c r="W29" s="366"/>
      <c r="X29" s="366"/>
      <c r="Y29" s="366"/>
      <c r="Z29" s="366"/>
      <c r="AA29" s="366"/>
      <c r="AB29" s="366"/>
      <c r="AC29" s="366"/>
      <c r="AD29" s="366"/>
      <c r="AE29" s="367">
        <f t="shared" si="40"/>
        <v>0</v>
      </c>
      <c r="AF29" s="367">
        <f t="shared" si="41"/>
        <v>0</v>
      </c>
      <c r="AH29" s="351"/>
      <c r="AI29" s="371"/>
      <c r="AJ29" s="372"/>
      <c r="AK29" s="372"/>
      <c r="AL29" s="372"/>
      <c r="AM29" s="373"/>
      <c r="AN29" s="366"/>
      <c r="AO29" s="366"/>
      <c r="AP29" s="366"/>
      <c r="AQ29" s="366"/>
      <c r="AR29" s="366"/>
      <c r="AS29" s="366"/>
      <c r="AT29" s="366"/>
      <c r="AU29" s="366"/>
      <c r="AV29" s="367">
        <f t="shared" si="62"/>
        <v>0</v>
      </c>
      <c r="AW29" s="367">
        <f t="shared" si="42"/>
        <v>0</v>
      </c>
      <c r="AY29" s="352"/>
      <c r="AZ29" s="371"/>
      <c r="BA29" s="372"/>
      <c r="BB29" s="372"/>
      <c r="BC29" s="372"/>
      <c r="BD29" s="373"/>
      <c r="BE29" s="366"/>
      <c r="BF29" s="366"/>
      <c r="BG29" s="366"/>
      <c r="BH29" s="366"/>
      <c r="BI29" s="366"/>
      <c r="BJ29" s="366"/>
      <c r="BK29" s="366"/>
      <c r="BL29" s="366"/>
      <c r="BM29" s="367">
        <f t="shared" si="63"/>
        <v>0</v>
      </c>
      <c r="BN29" s="367">
        <f t="shared" si="43"/>
        <v>0</v>
      </c>
      <c r="BP29" s="352"/>
      <c r="BQ29" s="371"/>
      <c r="BR29" s="372"/>
      <c r="BS29" s="372"/>
      <c r="BT29" s="372"/>
      <c r="BU29" s="373"/>
      <c r="BV29" s="366"/>
      <c r="BW29" s="366"/>
      <c r="BX29" s="366"/>
      <c r="BY29" s="366"/>
      <c r="BZ29" s="366"/>
      <c r="CA29" s="366"/>
      <c r="CB29" s="366"/>
      <c r="CC29" s="366"/>
      <c r="CD29" s="367">
        <f t="shared" si="44"/>
        <v>0</v>
      </c>
      <c r="CE29" s="367">
        <f t="shared" si="45"/>
        <v>0</v>
      </c>
      <c r="CU29" s="352"/>
      <c r="CV29" s="371"/>
      <c r="CW29" s="372"/>
      <c r="CX29" s="372"/>
      <c r="CY29" s="372"/>
      <c r="CZ29" s="373"/>
      <c r="DA29" s="366"/>
      <c r="DB29" s="366"/>
      <c r="DC29" s="366"/>
      <c r="DD29" s="366"/>
      <c r="DE29" s="366"/>
      <c r="DF29" s="366"/>
      <c r="DG29" s="366"/>
      <c r="DH29" s="366"/>
      <c r="DI29" s="367">
        <f t="shared" si="46"/>
        <v>0</v>
      </c>
      <c r="DJ29" s="367">
        <f t="shared" si="47"/>
        <v>0</v>
      </c>
      <c r="DL29" s="352"/>
      <c r="DM29" s="371"/>
      <c r="DN29" s="372"/>
      <c r="DO29" s="372"/>
      <c r="DP29" s="372"/>
      <c r="DQ29" s="373"/>
      <c r="DR29" s="366"/>
      <c r="DS29" s="366"/>
      <c r="DT29" s="366"/>
      <c r="DU29" s="366"/>
      <c r="DV29" s="366"/>
      <c r="DW29" s="366"/>
      <c r="DX29" s="366"/>
      <c r="DY29" s="366"/>
      <c r="DZ29" s="367">
        <f t="shared" si="48"/>
        <v>0</v>
      </c>
      <c r="EA29" s="367">
        <f t="shared" si="49"/>
        <v>0</v>
      </c>
      <c r="EQ29" s="352"/>
      <c r="ER29" s="371"/>
      <c r="ES29" s="372"/>
      <c r="ET29" s="372"/>
      <c r="EU29" s="372"/>
      <c r="EV29" s="373"/>
      <c r="EW29" s="366"/>
      <c r="EX29" s="366"/>
      <c r="EY29" s="366"/>
      <c r="EZ29" s="366"/>
      <c r="FA29" s="366"/>
      <c r="FB29" s="366"/>
      <c r="FC29" s="366"/>
      <c r="FD29" s="366"/>
      <c r="FE29" s="367">
        <f t="shared" si="50"/>
        <v>0</v>
      </c>
      <c r="FF29" s="367">
        <f t="shared" si="51"/>
        <v>0</v>
      </c>
      <c r="FH29" s="352"/>
      <c r="FI29" s="371"/>
      <c r="FJ29" s="372"/>
      <c r="FK29" s="372"/>
      <c r="FL29" s="372"/>
      <c r="FM29" s="373"/>
      <c r="FN29" s="366"/>
      <c r="FO29" s="366"/>
      <c r="FP29" s="366"/>
      <c r="FQ29" s="366"/>
      <c r="FR29" s="366"/>
      <c r="FS29" s="366"/>
      <c r="FT29" s="366"/>
      <c r="FU29" s="366"/>
      <c r="FV29" s="367">
        <f t="shared" si="52"/>
        <v>0</v>
      </c>
      <c r="FW29" s="367">
        <f t="shared" si="53"/>
        <v>0</v>
      </c>
      <c r="FY29" s="352"/>
      <c r="FZ29" s="371"/>
      <c r="GA29" s="372"/>
      <c r="GB29" s="372"/>
      <c r="GC29" s="372"/>
      <c r="GD29" s="373"/>
      <c r="GE29" s="366"/>
      <c r="GF29" s="366"/>
      <c r="GG29" s="366"/>
      <c r="GH29" s="366"/>
      <c r="GI29" s="366"/>
      <c r="GJ29" s="366"/>
      <c r="GK29" s="366"/>
      <c r="GL29" s="366"/>
      <c r="GM29" s="367">
        <f t="shared" si="54"/>
        <v>0</v>
      </c>
      <c r="GN29" s="367">
        <f t="shared" si="55"/>
        <v>0</v>
      </c>
      <c r="GP29" s="352"/>
      <c r="GQ29" s="371"/>
      <c r="GR29" s="372"/>
      <c r="GS29" s="372"/>
      <c r="GT29" s="372"/>
      <c r="GU29" s="373"/>
      <c r="GV29" s="366"/>
      <c r="GW29" s="366"/>
      <c r="GX29" s="366"/>
      <c r="GY29" s="366"/>
      <c r="GZ29" s="366"/>
      <c r="HA29" s="366"/>
      <c r="HB29" s="366"/>
      <c r="HC29" s="366"/>
      <c r="HD29" s="367">
        <f t="shared" si="56"/>
        <v>0</v>
      </c>
      <c r="HE29" s="367">
        <f t="shared" si="57"/>
        <v>0</v>
      </c>
      <c r="HG29" s="352"/>
      <c r="HH29" s="371"/>
      <c r="HI29" s="372"/>
      <c r="HJ29" s="372"/>
      <c r="HK29" s="372"/>
      <c r="HL29" s="373"/>
      <c r="HM29" s="366"/>
      <c r="HN29" s="366"/>
      <c r="HO29" s="366"/>
      <c r="HP29" s="366"/>
      <c r="HQ29" s="366"/>
      <c r="HR29" s="366"/>
      <c r="HS29" s="366"/>
      <c r="HT29" s="366"/>
      <c r="HU29" s="367">
        <f t="shared" si="58"/>
        <v>0</v>
      </c>
      <c r="HV29" s="367">
        <f t="shared" si="59"/>
        <v>0</v>
      </c>
      <c r="HX29" s="352"/>
      <c r="HY29" s="371"/>
      <c r="HZ29" s="372"/>
      <c r="IA29" s="372"/>
      <c r="IB29" s="372"/>
      <c r="IC29" s="373"/>
      <c r="ID29" s="366"/>
      <c r="IE29" s="366"/>
      <c r="IF29" s="366"/>
      <c r="IG29" s="366"/>
      <c r="IH29" s="366"/>
      <c r="II29" s="366"/>
      <c r="IJ29" s="366"/>
      <c r="IK29" s="366"/>
      <c r="IL29" s="367">
        <f t="shared" si="60"/>
        <v>0</v>
      </c>
      <c r="IM29" s="367">
        <f t="shared" si="61"/>
        <v>0</v>
      </c>
    </row>
    <row r="30" spans="3:247">
      <c r="E30" s="375" t="s">
        <v>1</v>
      </c>
      <c r="F30" s="376"/>
      <c r="G30" s="377"/>
      <c r="H30" s="368"/>
      <c r="I30" s="378"/>
      <c r="J30" s="360"/>
      <c r="K30" s="360"/>
      <c r="L30" s="360"/>
      <c r="M30" s="360"/>
      <c r="N30" s="360"/>
      <c r="O30" s="360"/>
      <c r="P30" s="360"/>
      <c r="Q30" s="352"/>
      <c r="R30" s="379"/>
      <c r="S30" s="380"/>
      <c r="T30" s="380"/>
      <c r="U30" s="380"/>
      <c r="V30" s="381"/>
      <c r="W30" s="382">
        <f t="shared" ref="W30:AD30" si="64">SUM(W21:W29)</f>
        <v>0.11087734409437509</v>
      </c>
      <c r="X30" s="382">
        <f t="shared" si="64"/>
        <v>8.0598000000000006E-3</v>
      </c>
      <c r="Y30" s="382">
        <f t="shared" si="64"/>
        <v>0</v>
      </c>
      <c r="Z30" s="382">
        <f t="shared" si="64"/>
        <v>0</v>
      </c>
      <c r="AA30" s="382">
        <f t="shared" si="64"/>
        <v>0</v>
      </c>
      <c r="AB30" s="382">
        <f t="shared" si="64"/>
        <v>0</v>
      </c>
      <c r="AC30" s="382">
        <f t="shared" si="64"/>
        <v>0</v>
      </c>
      <c r="AD30" s="382">
        <f t="shared" si="64"/>
        <v>0</v>
      </c>
      <c r="AE30" s="367">
        <f>SUM(R30:V30)</f>
        <v>0</v>
      </c>
      <c r="AF30" s="367">
        <f>SUM(W30:AD30)</f>
        <v>0.1189371440943751</v>
      </c>
      <c r="AH30" s="351"/>
      <c r="AI30" s="379"/>
      <c r="AJ30" s="380"/>
      <c r="AK30" s="380"/>
      <c r="AL30" s="380"/>
      <c r="AM30" s="381"/>
      <c r="AN30" s="382">
        <f t="shared" ref="AN30:AU30" si="65">SUM(AN21:AN29)</f>
        <v>0</v>
      </c>
      <c r="AO30" s="382">
        <f t="shared" si="65"/>
        <v>0</v>
      </c>
      <c r="AP30" s="382">
        <f t="shared" si="65"/>
        <v>0</v>
      </c>
      <c r="AQ30" s="382">
        <f t="shared" si="65"/>
        <v>0</v>
      </c>
      <c r="AR30" s="382">
        <f t="shared" si="65"/>
        <v>0</v>
      </c>
      <c r="AS30" s="382">
        <f t="shared" si="65"/>
        <v>0</v>
      </c>
      <c r="AT30" s="382">
        <f t="shared" si="65"/>
        <v>0</v>
      </c>
      <c r="AU30" s="382">
        <f t="shared" si="65"/>
        <v>0</v>
      </c>
      <c r="AV30" s="367">
        <f>SUM(AI30:AM30)</f>
        <v>0</v>
      </c>
      <c r="AW30" s="367">
        <f>SUM(AN30:AU30)</f>
        <v>0</v>
      </c>
      <c r="AY30" s="352"/>
      <c r="AZ30" s="379"/>
      <c r="BA30" s="380"/>
      <c r="BB30" s="380"/>
      <c r="BC30" s="380"/>
      <c r="BD30" s="381"/>
      <c r="BE30" s="382">
        <f t="shared" ref="BE30:BL30" si="66">SUM(BE21:BE29)</f>
        <v>0</v>
      </c>
      <c r="BF30" s="382">
        <f t="shared" si="66"/>
        <v>0</v>
      </c>
      <c r="BG30" s="382">
        <f t="shared" si="66"/>
        <v>0</v>
      </c>
      <c r="BH30" s="382">
        <f t="shared" si="66"/>
        <v>0</v>
      </c>
      <c r="BI30" s="382">
        <f t="shared" si="66"/>
        <v>0</v>
      </c>
      <c r="BJ30" s="382">
        <f t="shared" si="66"/>
        <v>0</v>
      </c>
      <c r="BK30" s="382">
        <f t="shared" si="66"/>
        <v>0</v>
      </c>
      <c r="BL30" s="382">
        <f t="shared" si="66"/>
        <v>0</v>
      </c>
      <c r="BM30" s="367">
        <f>SUM(AZ30:BD30)</f>
        <v>0</v>
      </c>
      <c r="BN30" s="367">
        <f>SUM(BE30:BL30)</f>
        <v>0</v>
      </c>
      <c r="BP30" s="352"/>
      <c r="BQ30" s="379"/>
      <c r="BR30" s="380"/>
      <c r="BS30" s="380"/>
      <c r="BT30" s="380"/>
      <c r="BU30" s="381"/>
      <c r="BV30" s="382">
        <f t="shared" ref="BV30:CC30" si="67">SUM(BV21:BV29)</f>
        <v>0</v>
      </c>
      <c r="BW30" s="382">
        <f t="shared" si="67"/>
        <v>0</v>
      </c>
      <c r="BX30" s="382">
        <f t="shared" si="67"/>
        <v>0</v>
      </c>
      <c r="BY30" s="382">
        <f t="shared" si="67"/>
        <v>0</v>
      </c>
      <c r="BZ30" s="382">
        <f t="shared" si="67"/>
        <v>0</v>
      </c>
      <c r="CA30" s="382">
        <f t="shared" si="67"/>
        <v>0</v>
      </c>
      <c r="CB30" s="382">
        <f t="shared" si="67"/>
        <v>0</v>
      </c>
      <c r="CC30" s="382">
        <f t="shared" si="67"/>
        <v>0</v>
      </c>
      <c r="CD30" s="367">
        <f>SUM(BQ30:BU30)</f>
        <v>0</v>
      </c>
      <c r="CE30" s="367">
        <f>SUM(BV30:CC30)</f>
        <v>0</v>
      </c>
      <c r="CU30" s="352"/>
      <c r="CV30" s="379"/>
      <c r="CW30" s="380"/>
      <c r="CX30" s="380"/>
      <c r="CY30" s="380"/>
      <c r="CZ30" s="381"/>
      <c r="DA30" s="382">
        <f t="shared" ref="DA30:DH30" si="68">SUM(DA21:DA29)</f>
        <v>2.9373440943750995E-3</v>
      </c>
      <c r="DB30" s="382">
        <f t="shared" si="68"/>
        <v>8.0598000000000006E-3</v>
      </c>
      <c r="DC30" s="382">
        <f t="shared" si="68"/>
        <v>0</v>
      </c>
      <c r="DD30" s="382">
        <f t="shared" si="68"/>
        <v>0</v>
      </c>
      <c r="DE30" s="382">
        <f t="shared" si="68"/>
        <v>0</v>
      </c>
      <c r="DF30" s="382">
        <f t="shared" si="68"/>
        <v>0</v>
      </c>
      <c r="DG30" s="382">
        <f t="shared" si="68"/>
        <v>0</v>
      </c>
      <c r="DH30" s="382">
        <f t="shared" si="68"/>
        <v>0</v>
      </c>
      <c r="DI30" s="367">
        <f>SUM(CV30:CZ30)</f>
        <v>0</v>
      </c>
      <c r="DJ30" s="367">
        <f>SUM(DA30:DH30)</f>
        <v>1.09971440943751E-2</v>
      </c>
      <c r="DL30" s="352"/>
      <c r="DM30" s="379"/>
      <c r="DN30" s="380"/>
      <c r="DO30" s="380"/>
      <c r="DP30" s="380"/>
      <c r="DQ30" s="381"/>
      <c r="DR30" s="382">
        <f t="shared" ref="DR30:DY30" si="69">SUM(DR21:DR29)</f>
        <v>0</v>
      </c>
      <c r="DS30" s="382">
        <f t="shared" si="69"/>
        <v>0</v>
      </c>
      <c r="DT30" s="382">
        <f t="shared" si="69"/>
        <v>0</v>
      </c>
      <c r="DU30" s="382">
        <f t="shared" si="69"/>
        <v>0</v>
      </c>
      <c r="DV30" s="382">
        <f t="shared" si="69"/>
        <v>0</v>
      </c>
      <c r="DW30" s="382">
        <f t="shared" si="69"/>
        <v>0</v>
      </c>
      <c r="DX30" s="382">
        <f t="shared" si="69"/>
        <v>0</v>
      </c>
      <c r="DY30" s="382">
        <f t="shared" si="69"/>
        <v>0</v>
      </c>
      <c r="DZ30" s="367">
        <f>SUM(DM30:DQ30)</f>
        <v>0</v>
      </c>
      <c r="EA30" s="367">
        <f>SUM(DR30:DY30)</f>
        <v>0</v>
      </c>
      <c r="EQ30" s="352"/>
      <c r="ER30" s="379"/>
      <c r="ES30" s="380"/>
      <c r="ET30" s="380"/>
      <c r="EU30" s="380"/>
      <c r="EV30" s="381"/>
      <c r="EW30" s="382">
        <f t="shared" ref="EW30:FD30" si="70">SUM(EW21:EW29)</f>
        <v>0</v>
      </c>
      <c r="EX30" s="382">
        <f t="shared" si="70"/>
        <v>0</v>
      </c>
      <c r="EY30" s="382">
        <f t="shared" si="70"/>
        <v>0</v>
      </c>
      <c r="EZ30" s="382">
        <f t="shared" si="70"/>
        <v>0</v>
      </c>
      <c r="FA30" s="382">
        <f t="shared" si="70"/>
        <v>0</v>
      </c>
      <c r="FB30" s="382">
        <f t="shared" si="70"/>
        <v>0</v>
      </c>
      <c r="FC30" s="382">
        <f t="shared" si="70"/>
        <v>0</v>
      </c>
      <c r="FD30" s="382">
        <f t="shared" si="70"/>
        <v>0</v>
      </c>
      <c r="FE30" s="367">
        <f>SUM(ER30:EV30)</f>
        <v>0</v>
      </c>
      <c r="FF30" s="367">
        <f>SUM(EW30:FD30)</f>
        <v>0</v>
      </c>
      <c r="FH30" s="352"/>
      <c r="FI30" s="379"/>
      <c r="FJ30" s="380"/>
      <c r="FK30" s="380"/>
      <c r="FL30" s="380"/>
      <c r="FM30" s="381"/>
      <c r="FN30" s="382">
        <f t="shared" ref="FN30:FU30" si="71">SUM(FN21:FN29)</f>
        <v>0</v>
      </c>
      <c r="FO30" s="382">
        <f t="shared" si="71"/>
        <v>0</v>
      </c>
      <c r="FP30" s="382">
        <f t="shared" si="71"/>
        <v>0</v>
      </c>
      <c r="FQ30" s="382">
        <f t="shared" si="71"/>
        <v>0</v>
      </c>
      <c r="FR30" s="382">
        <f t="shared" si="71"/>
        <v>0</v>
      </c>
      <c r="FS30" s="382">
        <f t="shared" si="71"/>
        <v>0</v>
      </c>
      <c r="FT30" s="382">
        <f t="shared" si="71"/>
        <v>0</v>
      </c>
      <c r="FU30" s="382">
        <f t="shared" si="71"/>
        <v>0</v>
      </c>
      <c r="FV30" s="367">
        <f>SUM(FI30:FM30)</f>
        <v>0</v>
      </c>
      <c r="FW30" s="367">
        <f>SUM(FN30:FU30)</f>
        <v>0</v>
      </c>
      <c r="FY30" s="352"/>
      <c r="FZ30" s="379"/>
      <c r="GA30" s="380"/>
      <c r="GB30" s="380"/>
      <c r="GC30" s="380"/>
      <c r="GD30" s="381"/>
      <c r="GE30" s="382">
        <f t="shared" ref="GE30:GL30" si="72">SUM(GE21:GE29)</f>
        <v>0</v>
      </c>
      <c r="GF30" s="382">
        <f t="shared" si="72"/>
        <v>0</v>
      </c>
      <c r="GG30" s="382">
        <f t="shared" si="72"/>
        <v>0</v>
      </c>
      <c r="GH30" s="382">
        <f t="shared" si="72"/>
        <v>0</v>
      </c>
      <c r="GI30" s="382">
        <f t="shared" si="72"/>
        <v>0</v>
      </c>
      <c r="GJ30" s="382">
        <f t="shared" si="72"/>
        <v>0</v>
      </c>
      <c r="GK30" s="382">
        <f t="shared" si="72"/>
        <v>0</v>
      </c>
      <c r="GL30" s="382">
        <f t="shared" si="72"/>
        <v>0</v>
      </c>
      <c r="GM30" s="367">
        <f>SUM(FZ30:GD30)</f>
        <v>0</v>
      </c>
      <c r="GN30" s="367">
        <f>SUM(GE30:GL30)</f>
        <v>0</v>
      </c>
      <c r="GP30" s="352"/>
      <c r="GQ30" s="379"/>
      <c r="GR30" s="380"/>
      <c r="GS30" s="380"/>
      <c r="GT30" s="380"/>
      <c r="GU30" s="381"/>
      <c r="GV30" s="382">
        <f t="shared" ref="GV30:HC30" si="73">SUM(GV21:GV29)</f>
        <v>0</v>
      </c>
      <c r="GW30" s="382">
        <f t="shared" si="73"/>
        <v>0</v>
      </c>
      <c r="GX30" s="382">
        <f t="shared" si="73"/>
        <v>0</v>
      </c>
      <c r="GY30" s="382">
        <f t="shared" si="73"/>
        <v>0</v>
      </c>
      <c r="GZ30" s="382">
        <f t="shared" si="73"/>
        <v>0</v>
      </c>
      <c r="HA30" s="382">
        <f t="shared" si="73"/>
        <v>0</v>
      </c>
      <c r="HB30" s="382">
        <f t="shared" si="73"/>
        <v>0</v>
      </c>
      <c r="HC30" s="382">
        <f t="shared" si="73"/>
        <v>0</v>
      </c>
      <c r="HD30" s="367">
        <f>SUM(GQ30:GU30)</f>
        <v>0</v>
      </c>
      <c r="HE30" s="367">
        <f>SUM(GV30:HC30)</f>
        <v>0</v>
      </c>
      <c r="HG30" s="352"/>
      <c r="HH30" s="379"/>
      <c r="HI30" s="380"/>
      <c r="HJ30" s="380"/>
      <c r="HK30" s="380"/>
      <c r="HL30" s="381"/>
      <c r="HM30" s="382">
        <f t="shared" ref="HM30:HT30" si="74">SUM(HM21:HM29)</f>
        <v>0</v>
      </c>
      <c r="HN30" s="382">
        <f t="shared" si="74"/>
        <v>0</v>
      </c>
      <c r="HO30" s="382">
        <f t="shared" si="74"/>
        <v>0</v>
      </c>
      <c r="HP30" s="382">
        <f t="shared" si="74"/>
        <v>0</v>
      </c>
      <c r="HQ30" s="382">
        <f t="shared" si="74"/>
        <v>0</v>
      </c>
      <c r="HR30" s="382">
        <f t="shared" si="74"/>
        <v>0</v>
      </c>
      <c r="HS30" s="382">
        <f t="shared" si="74"/>
        <v>0</v>
      </c>
      <c r="HT30" s="382">
        <f t="shared" si="74"/>
        <v>0</v>
      </c>
      <c r="HU30" s="367">
        <f>SUM(HH30:HL30)</f>
        <v>0</v>
      </c>
      <c r="HV30" s="367">
        <f>SUM(HM30:HT30)</f>
        <v>0</v>
      </c>
      <c r="HX30" s="352"/>
      <c r="HY30" s="379"/>
      <c r="HZ30" s="380"/>
      <c r="IA30" s="380"/>
      <c r="IB30" s="380"/>
      <c r="IC30" s="381"/>
      <c r="ID30" s="382">
        <f t="shared" ref="ID30:IK30" si="75">SUM(ID21:ID29)</f>
        <v>0</v>
      </c>
      <c r="IE30" s="382">
        <f t="shared" si="75"/>
        <v>0</v>
      </c>
      <c r="IF30" s="382">
        <f t="shared" si="75"/>
        <v>0</v>
      </c>
      <c r="IG30" s="382">
        <f t="shared" si="75"/>
        <v>0</v>
      </c>
      <c r="IH30" s="382">
        <f t="shared" si="75"/>
        <v>0</v>
      </c>
      <c r="II30" s="382">
        <f t="shared" si="75"/>
        <v>0</v>
      </c>
      <c r="IJ30" s="382">
        <f t="shared" si="75"/>
        <v>0</v>
      </c>
      <c r="IK30" s="382">
        <f t="shared" si="75"/>
        <v>0</v>
      </c>
      <c r="IL30" s="367">
        <f>SUM(HY30:IC30)</f>
        <v>0</v>
      </c>
      <c r="IM30" s="367">
        <f>SUM(ID30:IK30)</f>
        <v>0</v>
      </c>
    </row>
    <row r="31" spans="3:247">
      <c r="F31" s="360"/>
      <c r="G31" s="377"/>
      <c r="H31" s="368"/>
      <c r="I31" s="378"/>
      <c r="J31" s="360"/>
      <c r="K31" s="360"/>
      <c r="L31" s="360"/>
      <c r="M31" s="360"/>
      <c r="N31" s="360"/>
      <c r="O31" s="360"/>
      <c r="P31" s="360"/>
      <c r="Q31" s="352"/>
      <c r="AH31" s="351"/>
      <c r="AY31" s="352"/>
      <c r="BP31" s="352"/>
      <c r="CU31" s="352"/>
      <c r="DL31" s="352"/>
      <c r="EQ31" s="352"/>
      <c r="FH31" s="352"/>
      <c r="FY31" s="352"/>
      <c r="GP31" s="352"/>
      <c r="HG31" s="352"/>
      <c r="HX31" s="352"/>
    </row>
    <row r="32" spans="3:247">
      <c r="C32" s="359" t="s">
        <v>27</v>
      </c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52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H32" s="35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Y32" s="352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P32" s="352"/>
      <c r="BQ32" s="361"/>
      <c r="BR32" s="361"/>
      <c r="BS32" s="361"/>
      <c r="BT32" s="361"/>
      <c r="BU32" s="361"/>
      <c r="CU32" s="352"/>
      <c r="CV32" s="361"/>
      <c r="CW32" s="361"/>
      <c r="CX32" s="361"/>
      <c r="CY32" s="361"/>
      <c r="CZ32" s="361"/>
      <c r="DL32" s="352"/>
      <c r="DM32" s="361"/>
      <c r="DN32" s="361"/>
      <c r="DO32" s="361"/>
      <c r="DP32" s="361"/>
      <c r="DQ32" s="361"/>
      <c r="EQ32" s="352"/>
      <c r="ER32" s="361"/>
      <c r="ES32" s="361"/>
      <c r="ET32" s="361"/>
      <c r="EU32" s="361"/>
      <c r="EV32" s="361"/>
      <c r="FH32" s="352"/>
      <c r="FI32" s="361"/>
      <c r="FJ32" s="361"/>
      <c r="FK32" s="361"/>
      <c r="FL32" s="361"/>
      <c r="FM32" s="361"/>
      <c r="FY32" s="352"/>
      <c r="FZ32" s="361"/>
      <c r="GA32" s="361"/>
      <c r="GB32" s="361"/>
      <c r="GC32" s="361"/>
      <c r="GD32" s="361"/>
      <c r="GP32" s="352"/>
      <c r="GQ32" s="361"/>
      <c r="GR32" s="361"/>
      <c r="GS32" s="361"/>
      <c r="GT32" s="361"/>
      <c r="GU32" s="361"/>
      <c r="HG32" s="352"/>
      <c r="HH32" s="361"/>
      <c r="HI32" s="361"/>
      <c r="HJ32" s="361"/>
      <c r="HK32" s="361"/>
      <c r="HL32" s="361"/>
      <c r="HX32" s="352"/>
      <c r="HY32" s="361"/>
      <c r="HZ32" s="361"/>
      <c r="IA32" s="361"/>
      <c r="IB32" s="361"/>
      <c r="IC32" s="361"/>
    </row>
    <row r="33" spans="3:247">
      <c r="E33" s="362" t="s">
        <v>447</v>
      </c>
      <c r="F33" s="360"/>
      <c r="G33" s="362" t="s">
        <v>25</v>
      </c>
      <c r="H33" s="368"/>
      <c r="I33" s="362" t="s">
        <v>94</v>
      </c>
      <c r="J33" s="360"/>
      <c r="K33" s="362" t="s">
        <v>448</v>
      </c>
      <c r="L33" s="360"/>
      <c r="M33" s="362" t="s">
        <v>449</v>
      </c>
      <c r="N33" s="360"/>
      <c r="O33" s="362" t="s">
        <v>449</v>
      </c>
      <c r="Q33" s="352"/>
      <c r="R33" s="363"/>
      <c r="S33" s="364"/>
      <c r="T33" s="364"/>
      <c r="U33" s="364"/>
      <c r="V33" s="365"/>
      <c r="W33" s="366">
        <v>1.9919960000000001</v>
      </c>
      <c r="X33" s="366">
        <v>2.0377960000000002</v>
      </c>
      <c r="Y33" s="366"/>
      <c r="Z33" s="366"/>
      <c r="AA33" s="366"/>
      <c r="AB33" s="366"/>
      <c r="AC33" s="366"/>
      <c r="AD33" s="366"/>
      <c r="AE33" s="367">
        <f>SUM(R33:V33)</f>
        <v>0</v>
      </c>
      <c r="AF33" s="367">
        <f>SUM(W33:AD33)</f>
        <v>4.0297920000000005</v>
      </c>
      <c r="AH33" s="351"/>
      <c r="AI33" s="363"/>
      <c r="AJ33" s="364"/>
      <c r="AK33" s="364"/>
      <c r="AL33" s="364"/>
      <c r="AM33" s="365"/>
      <c r="AN33" s="366"/>
      <c r="AO33" s="366"/>
      <c r="AP33" s="366"/>
      <c r="AQ33" s="366"/>
      <c r="AR33" s="366"/>
      <c r="AS33" s="366"/>
      <c r="AT33" s="366"/>
      <c r="AU33" s="366"/>
      <c r="AV33" s="367">
        <f>SUM(AI33:AM33)</f>
        <v>0</v>
      </c>
      <c r="AW33" s="367">
        <f>SUM(AN33:AU33)</f>
        <v>0</v>
      </c>
      <c r="AY33" s="352"/>
      <c r="AZ33" s="363"/>
      <c r="BA33" s="364"/>
      <c r="BB33" s="364"/>
      <c r="BC33" s="364"/>
      <c r="BD33" s="365"/>
      <c r="BE33" s="366"/>
      <c r="BF33" s="366"/>
      <c r="BG33" s="366"/>
      <c r="BH33" s="366"/>
      <c r="BI33" s="366"/>
      <c r="BJ33" s="366"/>
      <c r="BK33" s="366"/>
      <c r="BL33" s="366"/>
      <c r="BM33" s="367">
        <f>SUM(AZ33:BD33)</f>
        <v>0</v>
      </c>
      <c r="BN33" s="367">
        <f>SUM(BE33:BL33)</f>
        <v>0</v>
      </c>
      <c r="BP33" s="352"/>
      <c r="BQ33" s="363"/>
      <c r="BR33" s="364"/>
      <c r="BS33" s="364"/>
      <c r="BT33" s="364"/>
      <c r="BU33" s="365"/>
      <c r="BV33" s="366"/>
      <c r="BW33" s="366"/>
      <c r="BX33" s="366"/>
      <c r="BY33" s="366"/>
      <c r="BZ33" s="366"/>
      <c r="CA33" s="366"/>
      <c r="CB33" s="366"/>
      <c r="CC33" s="366"/>
      <c r="CD33" s="367">
        <f t="shared" ref="CD33:CD42" si="76">SUM(BQ33:BU33)</f>
        <v>0</v>
      </c>
      <c r="CE33" s="367">
        <f t="shared" ref="CE33:CE42" si="77">SUM(BV33:CC33)</f>
        <v>0</v>
      </c>
      <c r="CU33" s="352"/>
      <c r="CV33" s="363"/>
      <c r="CW33" s="364"/>
      <c r="CX33" s="364"/>
      <c r="CY33" s="364"/>
      <c r="CZ33" s="365"/>
      <c r="DA33" s="366">
        <f>-3.55424652666667+W33</f>
        <v>-1.5622505266666697</v>
      </c>
      <c r="DB33" s="366">
        <f>-4.03474820462252+X33</f>
        <v>-1.9969522046225201</v>
      </c>
      <c r="DC33" s="366"/>
      <c r="DD33" s="366"/>
      <c r="DE33" s="366"/>
      <c r="DF33" s="366"/>
      <c r="DG33" s="366"/>
      <c r="DH33" s="366"/>
      <c r="DI33" s="367">
        <f t="shared" ref="DI33:DI42" si="78">SUM(CV33:CZ33)</f>
        <v>0</v>
      </c>
      <c r="DJ33" s="367">
        <f t="shared" ref="DJ33:DJ42" si="79">SUM(DA33:DH33)</f>
        <v>-3.5592027312891901</v>
      </c>
      <c r="DL33" s="352"/>
      <c r="DM33" s="363"/>
      <c r="DN33" s="364"/>
      <c r="DO33" s="364"/>
      <c r="DP33" s="364"/>
      <c r="DQ33" s="365"/>
      <c r="DR33" s="366"/>
      <c r="DS33" s="366"/>
      <c r="DT33" s="366"/>
      <c r="DU33" s="366"/>
      <c r="DV33" s="366"/>
      <c r="DW33" s="366"/>
      <c r="DX33" s="366"/>
      <c r="DY33" s="366"/>
      <c r="DZ33" s="367">
        <f>SUM(DM33:DY33)</f>
        <v>0</v>
      </c>
      <c r="EA33" s="367">
        <f t="shared" ref="EA33:EA42" si="80">SUM(DR33:DY33)</f>
        <v>0</v>
      </c>
      <c r="EQ33" s="352"/>
      <c r="ER33" s="363"/>
      <c r="ES33" s="364"/>
      <c r="ET33" s="364"/>
      <c r="EU33" s="364"/>
      <c r="EV33" s="365"/>
      <c r="EW33" s="366">
        <v>-54179.666666666701</v>
      </c>
      <c r="EX33" s="366">
        <v>-62670.666666666672</v>
      </c>
      <c r="EY33" s="366"/>
      <c r="EZ33" s="366"/>
      <c r="FA33" s="366"/>
      <c r="FB33" s="366"/>
      <c r="FC33" s="366"/>
      <c r="FD33" s="366"/>
      <c r="FE33" s="367">
        <f>SUM(ER33:EV33)</f>
        <v>0</v>
      </c>
      <c r="FF33" s="367">
        <f t="shared" ref="FF33:FF42" si="81">SUM(EW33:FD33)</f>
        <v>-116850.33333333337</v>
      </c>
      <c r="FH33" s="352"/>
      <c r="FI33" s="363"/>
      <c r="FJ33" s="364"/>
      <c r="FK33" s="364"/>
      <c r="FL33" s="364"/>
      <c r="FM33" s="365"/>
      <c r="FN33" s="366">
        <v>-9796449.2307692301</v>
      </c>
      <c r="FO33" s="383">
        <v>-11340832.192307692</v>
      </c>
      <c r="FP33" s="366"/>
      <c r="FQ33" s="366"/>
      <c r="FR33" s="366"/>
      <c r="FS33" s="366"/>
      <c r="FT33" s="366"/>
      <c r="FU33" s="366"/>
      <c r="FV33" s="367">
        <f t="shared" ref="FV33:FV42" si="82">SUM(FI33:FM33)</f>
        <v>0</v>
      </c>
      <c r="FW33" s="367">
        <f t="shared" ref="FW33:FW42" si="83">SUM(FN33:FU33)</f>
        <v>-21137281.42307692</v>
      </c>
      <c r="FY33" s="352"/>
      <c r="FZ33" s="363"/>
      <c r="GA33" s="364"/>
      <c r="GB33" s="364"/>
      <c r="GC33" s="364"/>
      <c r="GD33" s="365"/>
      <c r="GE33" s="366"/>
      <c r="GF33" s="366"/>
      <c r="GG33" s="366"/>
      <c r="GH33" s="366"/>
      <c r="GI33" s="366"/>
      <c r="GJ33" s="366"/>
      <c r="GK33" s="366"/>
      <c r="GL33" s="366"/>
      <c r="GM33" s="367">
        <f t="shared" ref="GM33:GM42" si="84">SUM(FZ33:GD33)</f>
        <v>0</v>
      </c>
      <c r="GN33" s="367">
        <f t="shared" ref="GN33:GN42" si="85">SUM(GE33:GL33)</f>
        <v>0</v>
      </c>
      <c r="GP33" s="352"/>
      <c r="GQ33" s="363"/>
      <c r="GR33" s="364"/>
      <c r="GS33" s="364"/>
      <c r="GT33" s="364"/>
      <c r="GU33" s="365"/>
      <c r="GV33" s="366"/>
      <c r="GW33" s="366"/>
      <c r="GX33" s="366"/>
      <c r="GY33" s="366"/>
      <c r="GZ33" s="366"/>
      <c r="HA33" s="366"/>
      <c r="HB33" s="366"/>
      <c r="HC33" s="366"/>
      <c r="HD33" s="367">
        <f t="shared" ref="HD33:HD42" si="86">SUM(GQ33:GU33)</f>
        <v>0</v>
      </c>
      <c r="HE33" s="367">
        <f t="shared" ref="HE33:HE42" si="87">SUM(GV33:HC33)</f>
        <v>0</v>
      </c>
      <c r="HG33" s="352"/>
      <c r="HH33" s="363"/>
      <c r="HI33" s="364"/>
      <c r="HJ33" s="364"/>
      <c r="HK33" s="364"/>
      <c r="HL33" s="365"/>
      <c r="HM33" s="366"/>
      <c r="HN33" s="366"/>
      <c r="HO33" s="366"/>
      <c r="HP33" s="366"/>
      <c r="HQ33" s="366"/>
      <c r="HR33" s="366"/>
      <c r="HS33" s="366"/>
      <c r="HT33" s="366"/>
      <c r="HU33" s="367">
        <f t="shared" ref="HU33:HU42" si="88">SUM(HH33:HL33)</f>
        <v>0</v>
      </c>
      <c r="HV33" s="367">
        <f t="shared" ref="HV33:HV42" si="89">SUM(HM33:HT33)</f>
        <v>0</v>
      </c>
      <c r="HX33" s="352"/>
      <c r="HY33" s="363"/>
      <c r="HZ33" s="364"/>
      <c r="IA33" s="364"/>
      <c r="IB33" s="364"/>
      <c r="IC33" s="365"/>
      <c r="ID33" s="366"/>
      <c r="IE33" s="366"/>
      <c r="IF33" s="366"/>
      <c r="IG33" s="366"/>
      <c r="IH33" s="366"/>
      <c r="II33" s="366"/>
      <c r="IJ33" s="366"/>
      <c r="IK33" s="366"/>
      <c r="IL33" s="367">
        <f t="shared" ref="IL33:IL42" si="90">SUM(HY33:IC33)</f>
        <v>0</v>
      </c>
      <c r="IM33" s="367">
        <f t="shared" ref="IM33:IM42" si="91">SUM(ID33:IK33)</f>
        <v>0</v>
      </c>
    </row>
    <row r="34" spans="3:247">
      <c r="E34" s="362" t="s">
        <v>18</v>
      </c>
      <c r="F34" s="360"/>
      <c r="G34" s="362" t="s">
        <v>25</v>
      </c>
      <c r="H34" s="368"/>
      <c r="I34" s="362"/>
      <c r="J34" s="360"/>
      <c r="K34" s="362"/>
      <c r="L34" s="360"/>
      <c r="M34" s="362"/>
      <c r="N34" s="360"/>
      <c r="O34" s="362"/>
      <c r="Q34" s="352"/>
      <c r="R34" s="371"/>
      <c r="S34" s="372"/>
      <c r="T34" s="372"/>
      <c r="U34" s="372"/>
      <c r="V34" s="373"/>
      <c r="W34" s="366"/>
      <c r="X34" s="366"/>
      <c r="Y34" s="366"/>
      <c r="Z34" s="366"/>
      <c r="AA34" s="366"/>
      <c r="AB34" s="366"/>
      <c r="AC34" s="366"/>
      <c r="AD34" s="366"/>
      <c r="AE34" s="367">
        <f t="shared" ref="AE34:AE38" si="92">SUM(R34:V34)</f>
        <v>0</v>
      </c>
      <c r="AF34" s="367">
        <f t="shared" ref="AF34:AF42" si="93">SUM(W34:AD34)</f>
        <v>0</v>
      </c>
      <c r="AH34" s="351"/>
      <c r="AI34" s="371"/>
      <c r="AJ34" s="372"/>
      <c r="AK34" s="372"/>
      <c r="AL34" s="372"/>
      <c r="AM34" s="373"/>
      <c r="AN34" s="366"/>
      <c r="AO34" s="366"/>
      <c r="AP34" s="366"/>
      <c r="AQ34" s="366"/>
      <c r="AR34" s="366"/>
      <c r="AS34" s="366"/>
      <c r="AT34" s="366"/>
      <c r="AU34" s="366"/>
      <c r="AV34" s="367">
        <f t="shared" ref="AV34:AV38" si="94">SUM(AI34:AM34)</f>
        <v>0</v>
      </c>
      <c r="AW34" s="367">
        <f t="shared" ref="AW34:AW42" si="95">SUM(AN34:AU34)</f>
        <v>0</v>
      </c>
      <c r="AY34" s="352"/>
      <c r="AZ34" s="371"/>
      <c r="BA34" s="372"/>
      <c r="BB34" s="372"/>
      <c r="BC34" s="372"/>
      <c r="BD34" s="373"/>
      <c r="BE34" s="366"/>
      <c r="BF34" s="366"/>
      <c r="BG34" s="366"/>
      <c r="BH34" s="366"/>
      <c r="BI34" s="366"/>
      <c r="BJ34" s="366"/>
      <c r="BK34" s="366"/>
      <c r="BL34" s="366"/>
      <c r="BM34" s="367">
        <f t="shared" ref="BM34:BM38" si="96">SUM(AZ34:BD34)</f>
        <v>0</v>
      </c>
      <c r="BN34" s="367">
        <f t="shared" ref="BN34:BN42" si="97">SUM(BE34:BL34)</f>
        <v>0</v>
      </c>
      <c r="BP34" s="352"/>
      <c r="BQ34" s="371"/>
      <c r="BR34" s="372"/>
      <c r="BS34" s="372"/>
      <c r="BT34" s="372"/>
      <c r="BU34" s="373"/>
      <c r="BV34" s="366"/>
      <c r="BW34" s="366"/>
      <c r="BX34" s="366"/>
      <c r="BY34" s="366"/>
      <c r="BZ34" s="366"/>
      <c r="CA34" s="366"/>
      <c r="CB34" s="366"/>
      <c r="CC34" s="366"/>
      <c r="CD34" s="367">
        <f t="shared" si="76"/>
        <v>0</v>
      </c>
      <c r="CE34" s="367">
        <f t="shared" si="77"/>
        <v>0</v>
      </c>
      <c r="CU34" s="352"/>
      <c r="CV34" s="371"/>
      <c r="CW34" s="372"/>
      <c r="CX34" s="372"/>
      <c r="CY34" s="372"/>
      <c r="CZ34" s="373"/>
      <c r="DA34" s="366"/>
      <c r="DB34" s="366"/>
      <c r="DC34" s="366"/>
      <c r="DD34" s="366"/>
      <c r="DE34" s="366"/>
      <c r="DF34" s="366"/>
      <c r="DG34" s="366"/>
      <c r="DH34" s="366"/>
      <c r="DI34" s="367">
        <f t="shared" si="78"/>
        <v>0</v>
      </c>
      <c r="DJ34" s="367">
        <f t="shared" si="79"/>
        <v>0</v>
      </c>
      <c r="DL34" s="352"/>
      <c r="DM34" s="371"/>
      <c r="DN34" s="372"/>
      <c r="DO34" s="372"/>
      <c r="DP34" s="372"/>
      <c r="DQ34" s="373"/>
      <c r="DR34" s="366"/>
      <c r="DS34" s="366"/>
      <c r="DT34" s="366"/>
      <c r="DU34" s="366"/>
      <c r="DV34" s="366"/>
      <c r="DW34" s="366"/>
      <c r="DX34" s="366"/>
      <c r="DY34" s="366"/>
      <c r="DZ34" s="367">
        <f t="shared" ref="DZ34:DZ42" si="98">SUM(DM34:DQ34)</f>
        <v>0</v>
      </c>
      <c r="EA34" s="367">
        <f t="shared" si="80"/>
        <v>0</v>
      </c>
      <c r="EQ34" s="352"/>
      <c r="ER34" s="371"/>
      <c r="ES34" s="372"/>
      <c r="ET34" s="372"/>
      <c r="EU34" s="372"/>
      <c r="EV34" s="373"/>
      <c r="EW34" s="366"/>
      <c r="EX34" s="366"/>
      <c r="EY34" s="366"/>
      <c r="EZ34" s="366"/>
      <c r="FA34" s="366"/>
      <c r="FB34" s="366"/>
      <c r="FC34" s="366"/>
      <c r="FD34" s="366"/>
      <c r="FE34" s="367">
        <f t="shared" ref="FE34:FE42" si="99">SUM(ER34:EV34)</f>
        <v>0</v>
      </c>
      <c r="FF34" s="367">
        <f t="shared" si="81"/>
        <v>0</v>
      </c>
      <c r="FH34" s="352"/>
      <c r="FI34" s="371"/>
      <c r="FJ34" s="372"/>
      <c r="FK34" s="372"/>
      <c r="FL34" s="372"/>
      <c r="FM34" s="373"/>
      <c r="FN34" s="366"/>
      <c r="FO34" s="366"/>
      <c r="FP34" s="366"/>
      <c r="FQ34" s="366"/>
      <c r="FR34" s="366"/>
      <c r="FS34" s="366"/>
      <c r="FT34" s="366"/>
      <c r="FU34" s="366"/>
      <c r="FV34" s="367">
        <f t="shared" si="82"/>
        <v>0</v>
      </c>
      <c r="FW34" s="367">
        <f t="shared" si="83"/>
        <v>0</v>
      </c>
      <c r="FY34" s="352"/>
      <c r="FZ34" s="371"/>
      <c r="GA34" s="372"/>
      <c r="GB34" s="372"/>
      <c r="GC34" s="372"/>
      <c r="GD34" s="373"/>
      <c r="GE34" s="366"/>
      <c r="GF34" s="366"/>
      <c r="GG34" s="366"/>
      <c r="GH34" s="366"/>
      <c r="GI34" s="366"/>
      <c r="GJ34" s="366"/>
      <c r="GK34" s="366"/>
      <c r="GL34" s="366"/>
      <c r="GM34" s="367">
        <f t="shared" si="84"/>
        <v>0</v>
      </c>
      <c r="GN34" s="367">
        <f t="shared" si="85"/>
        <v>0</v>
      </c>
      <c r="GP34" s="352"/>
      <c r="GQ34" s="371"/>
      <c r="GR34" s="372"/>
      <c r="GS34" s="372"/>
      <c r="GT34" s="372"/>
      <c r="GU34" s="373"/>
      <c r="GV34" s="366"/>
      <c r="GW34" s="366"/>
      <c r="GX34" s="366"/>
      <c r="GY34" s="366"/>
      <c r="GZ34" s="366"/>
      <c r="HA34" s="366"/>
      <c r="HB34" s="366"/>
      <c r="HC34" s="366"/>
      <c r="HD34" s="367">
        <f t="shared" si="86"/>
        <v>0</v>
      </c>
      <c r="HE34" s="367">
        <f t="shared" si="87"/>
        <v>0</v>
      </c>
      <c r="HG34" s="352"/>
      <c r="HH34" s="371"/>
      <c r="HI34" s="372"/>
      <c r="HJ34" s="372"/>
      <c r="HK34" s="372"/>
      <c r="HL34" s="373"/>
      <c r="HM34" s="366"/>
      <c r="HN34" s="366"/>
      <c r="HO34" s="366"/>
      <c r="HP34" s="366"/>
      <c r="HQ34" s="366"/>
      <c r="HR34" s="366"/>
      <c r="HS34" s="366"/>
      <c r="HT34" s="366"/>
      <c r="HU34" s="367">
        <f t="shared" si="88"/>
        <v>0</v>
      </c>
      <c r="HV34" s="367">
        <f t="shared" si="89"/>
        <v>0</v>
      </c>
      <c r="HX34" s="352"/>
      <c r="HY34" s="371"/>
      <c r="HZ34" s="372"/>
      <c r="IA34" s="372"/>
      <c r="IB34" s="372"/>
      <c r="IC34" s="373"/>
      <c r="ID34" s="366"/>
      <c r="IE34" s="366"/>
      <c r="IF34" s="366"/>
      <c r="IG34" s="366"/>
      <c r="IH34" s="366"/>
      <c r="II34" s="366"/>
      <c r="IJ34" s="366"/>
      <c r="IK34" s="366"/>
      <c r="IL34" s="367">
        <f t="shared" si="90"/>
        <v>0</v>
      </c>
      <c r="IM34" s="367">
        <f t="shared" si="91"/>
        <v>0</v>
      </c>
    </row>
    <row r="35" spans="3:247">
      <c r="E35" s="362" t="s">
        <v>18</v>
      </c>
      <c r="F35" s="360"/>
      <c r="G35" s="362" t="s">
        <v>25</v>
      </c>
      <c r="H35" s="368"/>
      <c r="I35" s="362"/>
      <c r="J35" s="360"/>
      <c r="K35" s="362"/>
      <c r="L35" s="360"/>
      <c r="M35" s="362"/>
      <c r="N35" s="360"/>
      <c r="O35" s="362"/>
      <c r="Q35" s="352"/>
      <c r="R35" s="371"/>
      <c r="S35" s="372"/>
      <c r="T35" s="372"/>
      <c r="U35" s="372"/>
      <c r="V35" s="373"/>
      <c r="W35" s="366"/>
      <c r="X35" s="366"/>
      <c r="Y35" s="366"/>
      <c r="Z35" s="366"/>
      <c r="AA35" s="366"/>
      <c r="AB35" s="366"/>
      <c r="AC35" s="366"/>
      <c r="AD35" s="366"/>
      <c r="AE35" s="367">
        <f t="shared" si="92"/>
        <v>0</v>
      </c>
      <c r="AF35" s="367">
        <f t="shared" si="93"/>
        <v>0</v>
      </c>
      <c r="AH35" s="351"/>
      <c r="AI35" s="371"/>
      <c r="AJ35" s="372"/>
      <c r="AK35" s="372"/>
      <c r="AL35" s="372"/>
      <c r="AM35" s="373"/>
      <c r="AN35" s="366"/>
      <c r="AO35" s="366"/>
      <c r="AP35" s="366"/>
      <c r="AQ35" s="366"/>
      <c r="AR35" s="366"/>
      <c r="AS35" s="366"/>
      <c r="AT35" s="366"/>
      <c r="AU35" s="366"/>
      <c r="AV35" s="367">
        <f t="shared" si="94"/>
        <v>0</v>
      </c>
      <c r="AW35" s="367">
        <f t="shared" si="95"/>
        <v>0</v>
      </c>
      <c r="AY35" s="352"/>
      <c r="AZ35" s="371"/>
      <c r="BA35" s="372"/>
      <c r="BB35" s="372"/>
      <c r="BC35" s="372"/>
      <c r="BD35" s="373"/>
      <c r="BE35" s="366"/>
      <c r="BF35" s="366"/>
      <c r="BG35" s="366"/>
      <c r="BH35" s="366"/>
      <c r="BI35" s="366"/>
      <c r="BJ35" s="366"/>
      <c r="BK35" s="366"/>
      <c r="BL35" s="366"/>
      <c r="BM35" s="367">
        <f t="shared" si="96"/>
        <v>0</v>
      </c>
      <c r="BN35" s="367">
        <f t="shared" si="97"/>
        <v>0</v>
      </c>
      <c r="BP35" s="352"/>
      <c r="BQ35" s="371"/>
      <c r="BR35" s="372"/>
      <c r="BS35" s="372"/>
      <c r="BT35" s="372"/>
      <c r="BU35" s="373"/>
      <c r="BV35" s="366"/>
      <c r="BW35" s="366"/>
      <c r="BX35" s="366"/>
      <c r="BY35" s="366"/>
      <c r="BZ35" s="366"/>
      <c r="CA35" s="366"/>
      <c r="CB35" s="366"/>
      <c r="CC35" s="366"/>
      <c r="CD35" s="367">
        <f t="shared" si="76"/>
        <v>0</v>
      </c>
      <c r="CE35" s="367">
        <f t="shared" si="77"/>
        <v>0</v>
      </c>
      <c r="CU35" s="352"/>
      <c r="CV35" s="371"/>
      <c r="CW35" s="372"/>
      <c r="CX35" s="372"/>
      <c r="CY35" s="372"/>
      <c r="CZ35" s="373"/>
      <c r="DA35" s="366"/>
      <c r="DB35" s="366"/>
      <c r="DC35" s="366"/>
      <c r="DD35" s="366"/>
      <c r="DE35" s="366"/>
      <c r="DF35" s="366"/>
      <c r="DG35" s="366"/>
      <c r="DH35" s="366"/>
      <c r="DI35" s="367">
        <f t="shared" si="78"/>
        <v>0</v>
      </c>
      <c r="DJ35" s="367">
        <f t="shared" si="79"/>
        <v>0</v>
      </c>
      <c r="DL35" s="352"/>
      <c r="DM35" s="371"/>
      <c r="DN35" s="372"/>
      <c r="DO35" s="372"/>
      <c r="DP35" s="372"/>
      <c r="DQ35" s="373"/>
      <c r="DR35" s="366"/>
      <c r="DS35" s="366"/>
      <c r="DT35" s="366"/>
      <c r="DU35" s="366"/>
      <c r="DV35" s="366"/>
      <c r="DW35" s="366"/>
      <c r="DX35" s="366"/>
      <c r="DY35" s="366"/>
      <c r="DZ35" s="367">
        <f t="shared" si="98"/>
        <v>0</v>
      </c>
      <c r="EA35" s="367">
        <f t="shared" si="80"/>
        <v>0</v>
      </c>
      <c r="EQ35" s="352"/>
      <c r="ER35" s="371"/>
      <c r="ES35" s="372"/>
      <c r="ET35" s="372"/>
      <c r="EU35" s="372"/>
      <c r="EV35" s="373"/>
      <c r="EW35" s="366"/>
      <c r="EX35" s="366"/>
      <c r="EY35" s="366"/>
      <c r="EZ35" s="366"/>
      <c r="FA35" s="366"/>
      <c r="FB35" s="366"/>
      <c r="FC35" s="366"/>
      <c r="FD35" s="366"/>
      <c r="FE35" s="367">
        <f t="shared" si="99"/>
        <v>0</v>
      </c>
      <c r="FF35" s="367">
        <f t="shared" si="81"/>
        <v>0</v>
      </c>
      <c r="FH35" s="352"/>
      <c r="FI35" s="371"/>
      <c r="FJ35" s="372"/>
      <c r="FK35" s="372"/>
      <c r="FL35" s="372"/>
      <c r="FM35" s="373"/>
      <c r="FN35" s="366"/>
      <c r="FO35" s="366"/>
      <c r="FP35" s="366"/>
      <c r="FQ35" s="366"/>
      <c r="FR35" s="366"/>
      <c r="FS35" s="366"/>
      <c r="FT35" s="366"/>
      <c r="FU35" s="366"/>
      <c r="FV35" s="367">
        <f t="shared" si="82"/>
        <v>0</v>
      </c>
      <c r="FW35" s="367">
        <f t="shared" si="83"/>
        <v>0</v>
      </c>
      <c r="FY35" s="352"/>
      <c r="FZ35" s="371"/>
      <c r="GA35" s="372"/>
      <c r="GB35" s="372"/>
      <c r="GC35" s="372"/>
      <c r="GD35" s="373"/>
      <c r="GE35" s="366"/>
      <c r="GF35" s="366"/>
      <c r="GG35" s="366"/>
      <c r="GH35" s="366"/>
      <c r="GI35" s="366"/>
      <c r="GJ35" s="366"/>
      <c r="GK35" s="366"/>
      <c r="GL35" s="366"/>
      <c r="GM35" s="367">
        <f t="shared" si="84"/>
        <v>0</v>
      </c>
      <c r="GN35" s="367">
        <f t="shared" si="85"/>
        <v>0</v>
      </c>
      <c r="GP35" s="352"/>
      <c r="GQ35" s="371"/>
      <c r="GR35" s="372"/>
      <c r="GS35" s="372"/>
      <c r="GT35" s="372"/>
      <c r="GU35" s="373"/>
      <c r="GV35" s="366"/>
      <c r="GW35" s="366"/>
      <c r="GX35" s="366"/>
      <c r="GY35" s="366"/>
      <c r="GZ35" s="366"/>
      <c r="HA35" s="366"/>
      <c r="HB35" s="366"/>
      <c r="HC35" s="366"/>
      <c r="HD35" s="367">
        <f t="shared" si="86"/>
        <v>0</v>
      </c>
      <c r="HE35" s="367">
        <f t="shared" si="87"/>
        <v>0</v>
      </c>
      <c r="HG35" s="352"/>
      <c r="HH35" s="371"/>
      <c r="HI35" s="372"/>
      <c r="HJ35" s="372"/>
      <c r="HK35" s="372"/>
      <c r="HL35" s="373"/>
      <c r="HM35" s="366"/>
      <c r="HN35" s="366"/>
      <c r="HO35" s="366"/>
      <c r="HP35" s="366"/>
      <c r="HQ35" s="366"/>
      <c r="HR35" s="366"/>
      <c r="HS35" s="366"/>
      <c r="HT35" s="366"/>
      <c r="HU35" s="367">
        <f t="shared" si="88"/>
        <v>0</v>
      </c>
      <c r="HV35" s="367">
        <f t="shared" si="89"/>
        <v>0</v>
      </c>
      <c r="HX35" s="352"/>
      <c r="HY35" s="371"/>
      <c r="HZ35" s="372"/>
      <c r="IA35" s="372"/>
      <c r="IB35" s="372"/>
      <c r="IC35" s="373"/>
      <c r="ID35" s="366"/>
      <c r="IE35" s="366"/>
      <c r="IF35" s="366"/>
      <c r="IG35" s="366"/>
      <c r="IH35" s="366"/>
      <c r="II35" s="366"/>
      <c r="IJ35" s="366"/>
      <c r="IK35" s="366"/>
      <c r="IL35" s="367">
        <f t="shared" si="90"/>
        <v>0</v>
      </c>
      <c r="IM35" s="367">
        <f t="shared" si="91"/>
        <v>0</v>
      </c>
    </row>
    <row r="36" spans="3:247">
      <c r="E36" s="362" t="s">
        <v>18</v>
      </c>
      <c r="F36" s="360"/>
      <c r="G36" s="362" t="s">
        <v>25</v>
      </c>
      <c r="H36" s="368"/>
      <c r="I36" s="362"/>
      <c r="J36" s="360"/>
      <c r="K36" s="362"/>
      <c r="L36" s="360"/>
      <c r="M36" s="362"/>
      <c r="N36" s="360"/>
      <c r="O36" s="362"/>
      <c r="Q36" s="352"/>
      <c r="R36" s="371"/>
      <c r="S36" s="372"/>
      <c r="T36" s="372"/>
      <c r="U36" s="372"/>
      <c r="V36" s="373"/>
      <c r="W36" s="366"/>
      <c r="X36" s="366"/>
      <c r="Y36" s="366"/>
      <c r="Z36" s="366"/>
      <c r="AA36" s="366"/>
      <c r="AB36" s="366"/>
      <c r="AC36" s="366"/>
      <c r="AD36" s="366"/>
      <c r="AE36" s="367">
        <f t="shared" si="92"/>
        <v>0</v>
      </c>
      <c r="AF36" s="367">
        <f t="shared" si="93"/>
        <v>0</v>
      </c>
      <c r="AH36" s="351"/>
      <c r="AI36" s="371"/>
      <c r="AJ36" s="372"/>
      <c r="AK36" s="372"/>
      <c r="AL36" s="372"/>
      <c r="AM36" s="373"/>
      <c r="AN36" s="366"/>
      <c r="AO36" s="366"/>
      <c r="AP36" s="366"/>
      <c r="AQ36" s="366"/>
      <c r="AR36" s="366"/>
      <c r="AS36" s="366"/>
      <c r="AT36" s="366"/>
      <c r="AU36" s="366"/>
      <c r="AV36" s="367">
        <f t="shared" si="94"/>
        <v>0</v>
      </c>
      <c r="AW36" s="367">
        <f t="shared" si="95"/>
        <v>0</v>
      </c>
      <c r="AY36" s="352"/>
      <c r="AZ36" s="371"/>
      <c r="BA36" s="372"/>
      <c r="BB36" s="372"/>
      <c r="BC36" s="372"/>
      <c r="BD36" s="373"/>
      <c r="BE36" s="366"/>
      <c r="BF36" s="366"/>
      <c r="BG36" s="366"/>
      <c r="BH36" s="366"/>
      <c r="BI36" s="366"/>
      <c r="BJ36" s="366"/>
      <c r="BK36" s="366"/>
      <c r="BL36" s="366"/>
      <c r="BM36" s="367">
        <f t="shared" si="96"/>
        <v>0</v>
      </c>
      <c r="BN36" s="367">
        <f t="shared" si="97"/>
        <v>0</v>
      </c>
      <c r="BP36" s="352"/>
      <c r="BQ36" s="371"/>
      <c r="BR36" s="372"/>
      <c r="BS36" s="372"/>
      <c r="BT36" s="372"/>
      <c r="BU36" s="373"/>
      <c r="BV36" s="366"/>
      <c r="BW36" s="366"/>
      <c r="BX36" s="366"/>
      <c r="BY36" s="366"/>
      <c r="BZ36" s="366"/>
      <c r="CA36" s="366"/>
      <c r="CB36" s="366"/>
      <c r="CC36" s="366"/>
      <c r="CD36" s="367">
        <f t="shared" si="76"/>
        <v>0</v>
      </c>
      <c r="CE36" s="367">
        <f t="shared" si="77"/>
        <v>0</v>
      </c>
      <c r="CU36" s="352"/>
      <c r="CV36" s="371"/>
      <c r="CW36" s="372"/>
      <c r="CX36" s="372"/>
      <c r="CY36" s="372"/>
      <c r="CZ36" s="373"/>
      <c r="DA36" s="366"/>
      <c r="DB36" s="366"/>
      <c r="DC36" s="366"/>
      <c r="DD36" s="366"/>
      <c r="DE36" s="366"/>
      <c r="DF36" s="366"/>
      <c r="DG36" s="366"/>
      <c r="DH36" s="366"/>
      <c r="DI36" s="367">
        <f t="shared" si="78"/>
        <v>0</v>
      </c>
      <c r="DJ36" s="367">
        <f t="shared" si="79"/>
        <v>0</v>
      </c>
      <c r="DL36" s="352"/>
      <c r="DM36" s="371"/>
      <c r="DN36" s="372"/>
      <c r="DO36" s="372"/>
      <c r="DP36" s="372"/>
      <c r="DQ36" s="373"/>
      <c r="DR36" s="366"/>
      <c r="DS36" s="366"/>
      <c r="DT36" s="366"/>
      <c r="DU36" s="366"/>
      <c r="DV36" s="366"/>
      <c r="DW36" s="366"/>
      <c r="DX36" s="366"/>
      <c r="DY36" s="366"/>
      <c r="DZ36" s="367">
        <f t="shared" si="98"/>
        <v>0</v>
      </c>
      <c r="EA36" s="367">
        <f t="shared" si="80"/>
        <v>0</v>
      </c>
      <c r="EQ36" s="352"/>
      <c r="ER36" s="371"/>
      <c r="ES36" s="372"/>
      <c r="ET36" s="372"/>
      <c r="EU36" s="372"/>
      <c r="EV36" s="373"/>
      <c r="EW36" s="366"/>
      <c r="EX36" s="366"/>
      <c r="EY36" s="366"/>
      <c r="EZ36" s="366"/>
      <c r="FA36" s="366"/>
      <c r="FB36" s="366"/>
      <c r="FC36" s="366"/>
      <c r="FD36" s="366"/>
      <c r="FE36" s="367">
        <f t="shared" si="99"/>
        <v>0</v>
      </c>
      <c r="FF36" s="367">
        <f t="shared" si="81"/>
        <v>0</v>
      </c>
      <c r="FH36" s="352"/>
      <c r="FI36" s="371"/>
      <c r="FJ36" s="372"/>
      <c r="FK36" s="372"/>
      <c r="FL36" s="372"/>
      <c r="FM36" s="373"/>
      <c r="FN36" s="366"/>
      <c r="FO36" s="366"/>
      <c r="FP36" s="366"/>
      <c r="FQ36" s="366"/>
      <c r="FR36" s="366"/>
      <c r="FS36" s="366"/>
      <c r="FT36" s="366"/>
      <c r="FU36" s="366"/>
      <c r="FV36" s="367">
        <f t="shared" si="82"/>
        <v>0</v>
      </c>
      <c r="FW36" s="367">
        <f t="shared" si="83"/>
        <v>0</v>
      </c>
      <c r="FY36" s="352"/>
      <c r="FZ36" s="371"/>
      <c r="GA36" s="372"/>
      <c r="GB36" s="372"/>
      <c r="GC36" s="372"/>
      <c r="GD36" s="373"/>
      <c r="GE36" s="366"/>
      <c r="GF36" s="366"/>
      <c r="GG36" s="366"/>
      <c r="GH36" s="366"/>
      <c r="GI36" s="366"/>
      <c r="GJ36" s="366"/>
      <c r="GK36" s="366"/>
      <c r="GL36" s="366"/>
      <c r="GM36" s="367">
        <f t="shared" si="84"/>
        <v>0</v>
      </c>
      <c r="GN36" s="367">
        <f t="shared" si="85"/>
        <v>0</v>
      </c>
      <c r="GP36" s="352"/>
      <c r="GQ36" s="371"/>
      <c r="GR36" s="372"/>
      <c r="GS36" s="372"/>
      <c r="GT36" s="372"/>
      <c r="GU36" s="373"/>
      <c r="GV36" s="366"/>
      <c r="GW36" s="366"/>
      <c r="GX36" s="366"/>
      <c r="GY36" s="366"/>
      <c r="GZ36" s="366"/>
      <c r="HA36" s="366"/>
      <c r="HB36" s="366"/>
      <c r="HC36" s="366"/>
      <c r="HD36" s="367">
        <f t="shared" si="86"/>
        <v>0</v>
      </c>
      <c r="HE36" s="367">
        <f t="shared" si="87"/>
        <v>0</v>
      </c>
      <c r="HG36" s="352"/>
      <c r="HH36" s="371"/>
      <c r="HI36" s="372"/>
      <c r="HJ36" s="372"/>
      <c r="HK36" s="372"/>
      <c r="HL36" s="373"/>
      <c r="HM36" s="366"/>
      <c r="HN36" s="366"/>
      <c r="HO36" s="366"/>
      <c r="HP36" s="366"/>
      <c r="HQ36" s="366"/>
      <c r="HR36" s="366"/>
      <c r="HS36" s="366"/>
      <c r="HT36" s="366"/>
      <c r="HU36" s="367">
        <f t="shared" si="88"/>
        <v>0</v>
      </c>
      <c r="HV36" s="367">
        <f t="shared" si="89"/>
        <v>0</v>
      </c>
      <c r="HX36" s="352"/>
      <c r="HY36" s="371"/>
      <c r="HZ36" s="372"/>
      <c r="IA36" s="372"/>
      <c r="IB36" s="372"/>
      <c r="IC36" s="373"/>
      <c r="ID36" s="366"/>
      <c r="IE36" s="366"/>
      <c r="IF36" s="366"/>
      <c r="IG36" s="366"/>
      <c r="IH36" s="366"/>
      <c r="II36" s="366"/>
      <c r="IJ36" s="366"/>
      <c r="IK36" s="366"/>
      <c r="IL36" s="367">
        <f t="shared" si="90"/>
        <v>0</v>
      </c>
      <c r="IM36" s="367">
        <f t="shared" si="91"/>
        <v>0</v>
      </c>
    </row>
    <row r="37" spans="3:247">
      <c r="E37" s="362" t="s">
        <v>18</v>
      </c>
      <c r="F37" s="360"/>
      <c r="G37" s="362" t="s">
        <v>25</v>
      </c>
      <c r="H37" s="368"/>
      <c r="I37" s="362"/>
      <c r="J37" s="360"/>
      <c r="K37" s="362"/>
      <c r="L37" s="360"/>
      <c r="M37" s="362"/>
      <c r="N37" s="360"/>
      <c r="O37" s="362"/>
      <c r="Q37" s="352"/>
      <c r="R37" s="371"/>
      <c r="S37" s="372"/>
      <c r="T37" s="372"/>
      <c r="U37" s="372"/>
      <c r="V37" s="373"/>
      <c r="W37" s="366"/>
      <c r="X37" s="366"/>
      <c r="Y37" s="366"/>
      <c r="Z37" s="366"/>
      <c r="AA37" s="366"/>
      <c r="AB37" s="366"/>
      <c r="AC37" s="366"/>
      <c r="AD37" s="366"/>
      <c r="AE37" s="367">
        <f t="shared" si="92"/>
        <v>0</v>
      </c>
      <c r="AF37" s="367">
        <f t="shared" si="93"/>
        <v>0</v>
      </c>
      <c r="AH37" s="351"/>
      <c r="AI37" s="371"/>
      <c r="AJ37" s="372"/>
      <c r="AK37" s="372"/>
      <c r="AL37" s="372"/>
      <c r="AM37" s="373"/>
      <c r="AN37" s="366"/>
      <c r="AO37" s="366"/>
      <c r="AP37" s="366"/>
      <c r="AQ37" s="366"/>
      <c r="AR37" s="366"/>
      <c r="AS37" s="366"/>
      <c r="AT37" s="366"/>
      <c r="AU37" s="366"/>
      <c r="AV37" s="367">
        <f t="shared" si="94"/>
        <v>0</v>
      </c>
      <c r="AW37" s="367">
        <f t="shared" si="95"/>
        <v>0</v>
      </c>
      <c r="AY37" s="352"/>
      <c r="AZ37" s="371"/>
      <c r="BA37" s="372"/>
      <c r="BB37" s="372"/>
      <c r="BC37" s="372"/>
      <c r="BD37" s="373"/>
      <c r="BE37" s="366"/>
      <c r="BF37" s="366"/>
      <c r="BG37" s="366"/>
      <c r="BH37" s="366"/>
      <c r="BI37" s="366"/>
      <c r="BJ37" s="366"/>
      <c r="BK37" s="366"/>
      <c r="BL37" s="366"/>
      <c r="BM37" s="367">
        <f t="shared" si="96"/>
        <v>0</v>
      </c>
      <c r="BN37" s="367">
        <f t="shared" si="97"/>
        <v>0</v>
      </c>
      <c r="BP37" s="352"/>
      <c r="BQ37" s="371"/>
      <c r="BR37" s="372"/>
      <c r="BS37" s="372"/>
      <c r="BT37" s="372"/>
      <c r="BU37" s="373"/>
      <c r="BV37" s="366"/>
      <c r="BW37" s="366"/>
      <c r="BX37" s="366"/>
      <c r="BY37" s="366"/>
      <c r="BZ37" s="366"/>
      <c r="CA37" s="366"/>
      <c r="CB37" s="366"/>
      <c r="CC37" s="366"/>
      <c r="CD37" s="367">
        <f t="shared" si="76"/>
        <v>0</v>
      </c>
      <c r="CE37" s="367">
        <f t="shared" si="77"/>
        <v>0</v>
      </c>
      <c r="CU37" s="352"/>
      <c r="CV37" s="371"/>
      <c r="CW37" s="372"/>
      <c r="CX37" s="372"/>
      <c r="CY37" s="372"/>
      <c r="CZ37" s="373"/>
      <c r="DA37" s="366"/>
      <c r="DB37" s="366"/>
      <c r="DC37" s="366"/>
      <c r="DD37" s="366"/>
      <c r="DE37" s="366"/>
      <c r="DF37" s="366"/>
      <c r="DG37" s="366"/>
      <c r="DH37" s="366"/>
      <c r="DI37" s="367">
        <f t="shared" si="78"/>
        <v>0</v>
      </c>
      <c r="DJ37" s="367">
        <f t="shared" si="79"/>
        <v>0</v>
      </c>
      <c r="DL37" s="352"/>
      <c r="DM37" s="371"/>
      <c r="DN37" s="372"/>
      <c r="DO37" s="372"/>
      <c r="DP37" s="372"/>
      <c r="DQ37" s="373"/>
      <c r="DR37" s="366"/>
      <c r="DS37" s="366"/>
      <c r="DT37" s="366"/>
      <c r="DU37" s="366"/>
      <c r="DV37" s="366"/>
      <c r="DW37" s="366"/>
      <c r="DX37" s="366"/>
      <c r="DY37" s="366"/>
      <c r="DZ37" s="367">
        <f t="shared" si="98"/>
        <v>0</v>
      </c>
      <c r="EA37" s="367">
        <f t="shared" si="80"/>
        <v>0</v>
      </c>
      <c r="EQ37" s="352"/>
      <c r="ER37" s="371"/>
      <c r="ES37" s="372"/>
      <c r="ET37" s="372"/>
      <c r="EU37" s="372"/>
      <c r="EV37" s="373"/>
      <c r="EW37" s="366"/>
      <c r="EX37" s="366"/>
      <c r="EY37" s="366"/>
      <c r="EZ37" s="366"/>
      <c r="FA37" s="366"/>
      <c r="FB37" s="366"/>
      <c r="FC37" s="366"/>
      <c r="FD37" s="366"/>
      <c r="FE37" s="367">
        <f t="shared" si="99"/>
        <v>0</v>
      </c>
      <c r="FF37" s="367">
        <f t="shared" si="81"/>
        <v>0</v>
      </c>
      <c r="FH37" s="352"/>
      <c r="FI37" s="371"/>
      <c r="FJ37" s="372"/>
      <c r="FK37" s="372"/>
      <c r="FL37" s="372"/>
      <c r="FM37" s="373"/>
      <c r="FN37" s="366"/>
      <c r="FO37" s="366"/>
      <c r="FP37" s="366"/>
      <c r="FQ37" s="366"/>
      <c r="FR37" s="366"/>
      <c r="FS37" s="366"/>
      <c r="FT37" s="366"/>
      <c r="FU37" s="366"/>
      <c r="FV37" s="367">
        <f t="shared" si="82"/>
        <v>0</v>
      </c>
      <c r="FW37" s="367">
        <f t="shared" si="83"/>
        <v>0</v>
      </c>
      <c r="FY37" s="352"/>
      <c r="FZ37" s="371"/>
      <c r="GA37" s="372"/>
      <c r="GB37" s="372"/>
      <c r="GC37" s="372"/>
      <c r="GD37" s="373"/>
      <c r="GE37" s="366"/>
      <c r="GF37" s="366"/>
      <c r="GG37" s="366"/>
      <c r="GH37" s="366"/>
      <c r="GI37" s="366"/>
      <c r="GJ37" s="366"/>
      <c r="GK37" s="366"/>
      <c r="GL37" s="366"/>
      <c r="GM37" s="367">
        <f t="shared" si="84"/>
        <v>0</v>
      </c>
      <c r="GN37" s="367">
        <f t="shared" si="85"/>
        <v>0</v>
      </c>
      <c r="GP37" s="352"/>
      <c r="GQ37" s="371"/>
      <c r="GR37" s="372"/>
      <c r="GS37" s="372"/>
      <c r="GT37" s="372"/>
      <c r="GU37" s="373"/>
      <c r="GV37" s="366"/>
      <c r="GW37" s="366"/>
      <c r="GX37" s="366"/>
      <c r="GY37" s="366"/>
      <c r="GZ37" s="366"/>
      <c r="HA37" s="366"/>
      <c r="HB37" s="366"/>
      <c r="HC37" s="366"/>
      <c r="HD37" s="367">
        <f t="shared" si="86"/>
        <v>0</v>
      </c>
      <c r="HE37" s="367">
        <f t="shared" si="87"/>
        <v>0</v>
      </c>
      <c r="HG37" s="352"/>
      <c r="HH37" s="371"/>
      <c r="HI37" s="372"/>
      <c r="HJ37" s="372"/>
      <c r="HK37" s="372"/>
      <c r="HL37" s="373"/>
      <c r="HM37" s="366"/>
      <c r="HN37" s="366"/>
      <c r="HO37" s="366"/>
      <c r="HP37" s="366"/>
      <c r="HQ37" s="366"/>
      <c r="HR37" s="366"/>
      <c r="HS37" s="366"/>
      <c r="HT37" s="366"/>
      <c r="HU37" s="367">
        <f t="shared" si="88"/>
        <v>0</v>
      </c>
      <c r="HV37" s="367">
        <f t="shared" si="89"/>
        <v>0</v>
      </c>
      <c r="HX37" s="352"/>
      <c r="HY37" s="371"/>
      <c r="HZ37" s="372"/>
      <c r="IA37" s="372"/>
      <c r="IB37" s="372"/>
      <c r="IC37" s="373"/>
      <c r="ID37" s="366"/>
      <c r="IE37" s="366"/>
      <c r="IF37" s="366"/>
      <c r="IG37" s="366"/>
      <c r="IH37" s="366"/>
      <c r="II37" s="366"/>
      <c r="IJ37" s="366"/>
      <c r="IK37" s="366"/>
      <c r="IL37" s="367">
        <f t="shared" si="90"/>
        <v>0</v>
      </c>
      <c r="IM37" s="367">
        <f t="shared" si="91"/>
        <v>0</v>
      </c>
    </row>
    <row r="38" spans="3:247">
      <c r="E38" s="362" t="s">
        <v>18</v>
      </c>
      <c r="F38" s="360"/>
      <c r="G38" s="362" t="s">
        <v>25</v>
      </c>
      <c r="H38" s="368"/>
      <c r="I38" s="362"/>
      <c r="J38" s="360"/>
      <c r="K38" s="362"/>
      <c r="L38" s="360"/>
      <c r="M38" s="362"/>
      <c r="N38" s="360"/>
      <c r="O38" s="362"/>
      <c r="Q38" s="352"/>
      <c r="R38" s="371"/>
      <c r="S38" s="372"/>
      <c r="T38" s="372"/>
      <c r="U38" s="372"/>
      <c r="V38" s="373"/>
      <c r="W38" s="366"/>
      <c r="X38" s="366"/>
      <c r="Y38" s="366"/>
      <c r="Z38" s="366"/>
      <c r="AA38" s="366"/>
      <c r="AB38" s="366"/>
      <c r="AC38" s="366"/>
      <c r="AD38" s="366"/>
      <c r="AE38" s="367">
        <f t="shared" si="92"/>
        <v>0</v>
      </c>
      <c r="AF38" s="367">
        <f t="shared" si="93"/>
        <v>0</v>
      </c>
      <c r="AH38" s="351"/>
      <c r="AI38" s="371"/>
      <c r="AJ38" s="372"/>
      <c r="AK38" s="372"/>
      <c r="AL38" s="372"/>
      <c r="AM38" s="373"/>
      <c r="AN38" s="366"/>
      <c r="AO38" s="366"/>
      <c r="AP38" s="366"/>
      <c r="AQ38" s="366"/>
      <c r="AR38" s="366"/>
      <c r="AS38" s="366"/>
      <c r="AT38" s="366"/>
      <c r="AU38" s="366"/>
      <c r="AV38" s="367">
        <f t="shared" si="94"/>
        <v>0</v>
      </c>
      <c r="AW38" s="367">
        <f t="shared" si="95"/>
        <v>0</v>
      </c>
      <c r="AY38" s="352"/>
      <c r="AZ38" s="371"/>
      <c r="BA38" s="372"/>
      <c r="BB38" s="372"/>
      <c r="BC38" s="372"/>
      <c r="BD38" s="373"/>
      <c r="BE38" s="366"/>
      <c r="BF38" s="366"/>
      <c r="BG38" s="366"/>
      <c r="BH38" s="366"/>
      <c r="BI38" s="366"/>
      <c r="BJ38" s="366"/>
      <c r="BK38" s="366"/>
      <c r="BL38" s="366"/>
      <c r="BM38" s="367">
        <f t="shared" si="96"/>
        <v>0</v>
      </c>
      <c r="BN38" s="367">
        <f t="shared" si="97"/>
        <v>0</v>
      </c>
      <c r="BP38" s="352"/>
      <c r="BQ38" s="371"/>
      <c r="BR38" s="372"/>
      <c r="BS38" s="372"/>
      <c r="BT38" s="372"/>
      <c r="BU38" s="373"/>
      <c r="BV38" s="366"/>
      <c r="BW38" s="366"/>
      <c r="BX38" s="366"/>
      <c r="BY38" s="366"/>
      <c r="BZ38" s="366"/>
      <c r="CA38" s="366"/>
      <c r="CB38" s="366"/>
      <c r="CC38" s="366"/>
      <c r="CD38" s="367">
        <f t="shared" si="76"/>
        <v>0</v>
      </c>
      <c r="CE38" s="367">
        <f t="shared" si="77"/>
        <v>0</v>
      </c>
      <c r="CU38" s="352"/>
      <c r="CV38" s="371"/>
      <c r="CW38" s="372"/>
      <c r="CX38" s="372"/>
      <c r="CY38" s="372"/>
      <c r="CZ38" s="373"/>
      <c r="DA38" s="366"/>
      <c r="DB38" s="366"/>
      <c r="DC38" s="366"/>
      <c r="DD38" s="366"/>
      <c r="DE38" s="366"/>
      <c r="DF38" s="366"/>
      <c r="DG38" s="366"/>
      <c r="DH38" s="366"/>
      <c r="DI38" s="367">
        <f t="shared" si="78"/>
        <v>0</v>
      </c>
      <c r="DJ38" s="367">
        <f t="shared" si="79"/>
        <v>0</v>
      </c>
      <c r="DL38" s="352"/>
      <c r="DM38" s="371"/>
      <c r="DN38" s="372"/>
      <c r="DO38" s="372"/>
      <c r="DP38" s="372"/>
      <c r="DQ38" s="373"/>
      <c r="DR38" s="366"/>
      <c r="DS38" s="366"/>
      <c r="DT38" s="366"/>
      <c r="DU38" s="366"/>
      <c r="DV38" s="366"/>
      <c r="DW38" s="366"/>
      <c r="DX38" s="366"/>
      <c r="DY38" s="366"/>
      <c r="DZ38" s="367">
        <f t="shared" si="98"/>
        <v>0</v>
      </c>
      <c r="EA38" s="367">
        <f t="shared" si="80"/>
        <v>0</v>
      </c>
      <c r="EQ38" s="352"/>
      <c r="ER38" s="371"/>
      <c r="ES38" s="372"/>
      <c r="ET38" s="372"/>
      <c r="EU38" s="372"/>
      <c r="EV38" s="373"/>
      <c r="EW38" s="366"/>
      <c r="EX38" s="366"/>
      <c r="EY38" s="366"/>
      <c r="EZ38" s="366"/>
      <c r="FA38" s="366"/>
      <c r="FB38" s="366"/>
      <c r="FC38" s="366"/>
      <c r="FD38" s="366"/>
      <c r="FE38" s="367">
        <f t="shared" si="99"/>
        <v>0</v>
      </c>
      <c r="FF38" s="367">
        <f t="shared" si="81"/>
        <v>0</v>
      </c>
      <c r="FH38" s="352"/>
      <c r="FI38" s="371"/>
      <c r="FJ38" s="372"/>
      <c r="FK38" s="372"/>
      <c r="FL38" s="372"/>
      <c r="FM38" s="373"/>
      <c r="FN38" s="366"/>
      <c r="FO38" s="366"/>
      <c r="FP38" s="366"/>
      <c r="FQ38" s="366"/>
      <c r="FR38" s="366"/>
      <c r="FS38" s="366"/>
      <c r="FT38" s="366"/>
      <c r="FU38" s="366"/>
      <c r="FV38" s="367">
        <f t="shared" si="82"/>
        <v>0</v>
      </c>
      <c r="FW38" s="367">
        <f t="shared" si="83"/>
        <v>0</v>
      </c>
      <c r="FY38" s="352"/>
      <c r="FZ38" s="371"/>
      <c r="GA38" s="372"/>
      <c r="GB38" s="372"/>
      <c r="GC38" s="372"/>
      <c r="GD38" s="373"/>
      <c r="GE38" s="366"/>
      <c r="GF38" s="366"/>
      <c r="GG38" s="366"/>
      <c r="GH38" s="366"/>
      <c r="GI38" s="366"/>
      <c r="GJ38" s="366"/>
      <c r="GK38" s="366"/>
      <c r="GL38" s="366"/>
      <c r="GM38" s="367">
        <f t="shared" si="84"/>
        <v>0</v>
      </c>
      <c r="GN38" s="367">
        <f t="shared" si="85"/>
        <v>0</v>
      </c>
      <c r="GP38" s="352"/>
      <c r="GQ38" s="371"/>
      <c r="GR38" s="372"/>
      <c r="GS38" s="372"/>
      <c r="GT38" s="372"/>
      <c r="GU38" s="373"/>
      <c r="GV38" s="366"/>
      <c r="GW38" s="366"/>
      <c r="GX38" s="366"/>
      <c r="GY38" s="366"/>
      <c r="GZ38" s="366"/>
      <c r="HA38" s="366"/>
      <c r="HB38" s="366"/>
      <c r="HC38" s="366"/>
      <c r="HD38" s="367">
        <f t="shared" si="86"/>
        <v>0</v>
      </c>
      <c r="HE38" s="367">
        <f t="shared" si="87"/>
        <v>0</v>
      </c>
      <c r="HG38" s="352"/>
      <c r="HH38" s="371"/>
      <c r="HI38" s="372"/>
      <c r="HJ38" s="372"/>
      <c r="HK38" s="372"/>
      <c r="HL38" s="373"/>
      <c r="HM38" s="366"/>
      <c r="HN38" s="366"/>
      <c r="HO38" s="366"/>
      <c r="HP38" s="366"/>
      <c r="HQ38" s="366"/>
      <c r="HR38" s="366"/>
      <c r="HS38" s="366"/>
      <c r="HT38" s="366"/>
      <c r="HU38" s="367">
        <f t="shared" si="88"/>
        <v>0</v>
      </c>
      <c r="HV38" s="367">
        <f t="shared" si="89"/>
        <v>0</v>
      </c>
      <c r="HX38" s="352"/>
      <c r="HY38" s="371"/>
      <c r="HZ38" s="372"/>
      <c r="IA38" s="372"/>
      <c r="IB38" s="372"/>
      <c r="IC38" s="373"/>
      <c r="ID38" s="366"/>
      <c r="IE38" s="366"/>
      <c r="IF38" s="366"/>
      <c r="IG38" s="366"/>
      <c r="IH38" s="366"/>
      <c r="II38" s="366"/>
      <c r="IJ38" s="366"/>
      <c r="IK38" s="366"/>
      <c r="IL38" s="367">
        <f t="shared" si="90"/>
        <v>0</v>
      </c>
      <c r="IM38" s="367">
        <f t="shared" si="91"/>
        <v>0</v>
      </c>
    </row>
    <row r="39" spans="3:247">
      <c r="E39" s="362" t="s">
        <v>18</v>
      </c>
      <c r="F39" s="360"/>
      <c r="G39" s="362" t="s">
        <v>25</v>
      </c>
      <c r="H39" s="368"/>
      <c r="I39" s="362"/>
      <c r="J39" s="360"/>
      <c r="K39" s="362"/>
      <c r="L39" s="360"/>
      <c r="M39" s="362"/>
      <c r="N39" s="360"/>
      <c r="O39" s="362"/>
      <c r="Q39" s="352"/>
      <c r="R39" s="371"/>
      <c r="S39" s="372"/>
      <c r="T39" s="372"/>
      <c r="U39" s="372"/>
      <c r="V39" s="373"/>
      <c r="W39" s="366"/>
      <c r="X39" s="366"/>
      <c r="Y39" s="366"/>
      <c r="Z39" s="366"/>
      <c r="AA39" s="366"/>
      <c r="AB39" s="366"/>
      <c r="AC39" s="366"/>
      <c r="AD39" s="366"/>
      <c r="AE39" s="367">
        <f>SUM(R39:V39)</f>
        <v>0</v>
      </c>
      <c r="AF39" s="367">
        <f t="shared" si="93"/>
        <v>0</v>
      </c>
      <c r="AH39" s="351"/>
      <c r="AI39" s="371"/>
      <c r="AJ39" s="372"/>
      <c r="AK39" s="372"/>
      <c r="AL39" s="372"/>
      <c r="AM39" s="373"/>
      <c r="AN39" s="366"/>
      <c r="AO39" s="366"/>
      <c r="AP39" s="366"/>
      <c r="AQ39" s="366"/>
      <c r="AR39" s="366"/>
      <c r="AS39" s="366"/>
      <c r="AT39" s="366"/>
      <c r="AU39" s="366"/>
      <c r="AV39" s="367">
        <f>SUM(AI39:AM39)</f>
        <v>0</v>
      </c>
      <c r="AW39" s="367">
        <f t="shared" si="95"/>
        <v>0</v>
      </c>
      <c r="AY39" s="352"/>
      <c r="AZ39" s="371"/>
      <c r="BA39" s="372"/>
      <c r="BB39" s="372"/>
      <c r="BC39" s="372"/>
      <c r="BD39" s="373"/>
      <c r="BE39" s="366"/>
      <c r="BF39" s="366"/>
      <c r="BG39" s="366"/>
      <c r="BH39" s="366"/>
      <c r="BI39" s="366"/>
      <c r="BJ39" s="366"/>
      <c r="BK39" s="366"/>
      <c r="BL39" s="366"/>
      <c r="BM39" s="367">
        <f>SUM(AZ39:BD39)</f>
        <v>0</v>
      </c>
      <c r="BN39" s="367">
        <f t="shared" si="97"/>
        <v>0</v>
      </c>
      <c r="BP39" s="352"/>
      <c r="BQ39" s="371"/>
      <c r="BR39" s="372"/>
      <c r="BS39" s="372"/>
      <c r="BT39" s="372"/>
      <c r="BU39" s="373"/>
      <c r="BV39" s="366"/>
      <c r="BW39" s="366"/>
      <c r="BX39" s="366"/>
      <c r="BY39" s="366"/>
      <c r="BZ39" s="366"/>
      <c r="CA39" s="366"/>
      <c r="CB39" s="366"/>
      <c r="CC39" s="366"/>
      <c r="CD39" s="367">
        <f t="shared" si="76"/>
        <v>0</v>
      </c>
      <c r="CE39" s="367">
        <f t="shared" si="77"/>
        <v>0</v>
      </c>
      <c r="CU39" s="352"/>
      <c r="CV39" s="371"/>
      <c r="CW39" s="372"/>
      <c r="CX39" s="372"/>
      <c r="CY39" s="372"/>
      <c r="CZ39" s="373"/>
      <c r="DA39" s="366"/>
      <c r="DB39" s="366"/>
      <c r="DC39" s="366"/>
      <c r="DD39" s="366"/>
      <c r="DE39" s="366"/>
      <c r="DF39" s="366"/>
      <c r="DG39" s="366"/>
      <c r="DH39" s="366"/>
      <c r="DI39" s="367">
        <f t="shared" si="78"/>
        <v>0</v>
      </c>
      <c r="DJ39" s="367">
        <f t="shared" si="79"/>
        <v>0</v>
      </c>
      <c r="DL39" s="352"/>
      <c r="DM39" s="371"/>
      <c r="DN39" s="372"/>
      <c r="DO39" s="372"/>
      <c r="DP39" s="372"/>
      <c r="DQ39" s="373"/>
      <c r="DR39" s="366"/>
      <c r="DS39" s="366"/>
      <c r="DT39" s="366"/>
      <c r="DU39" s="366"/>
      <c r="DV39" s="366"/>
      <c r="DW39" s="366"/>
      <c r="DX39" s="366"/>
      <c r="DY39" s="366"/>
      <c r="DZ39" s="367">
        <f t="shared" si="98"/>
        <v>0</v>
      </c>
      <c r="EA39" s="367">
        <f t="shared" si="80"/>
        <v>0</v>
      </c>
      <c r="EQ39" s="352"/>
      <c r="ER39" s="371"/>
      <c r="ES39" s="372"/>
      <c r="ET39" s="372"/>
      <c r="EU39" s="372"/>
      <c r="EV39" s="373"/>
      <c r="EW39" s="366"/>
      <c r="EX39" s="366"/>
      <c r="EY39" s="366"/>
      <c r="EZ39" s="366"/>
      <c r="FA39" s="366"/>
      <c r="FB39" s="366"/>
      <c r="FC39" s="366"/>
      <c r="FD39" s="366"/>
      <c r="FE39" s="367">
        <f t="shared" si="99"/>
        <v>0</v>
      </c>
      <c r="FF39" s="367">
        <f t="shared" si="81"/>
        <v>0</v>
      </c>
      <c r="FH39" s="352"/>
      <c r="FI39" s="371"/>
      <c r="FJ39" s="372"/>
      <c r="FK39" s="372"/>
      <c r="FL39" s="372"/>
      <c r="FM39" s="373"/>
      <c r="FN39" s="366"/>
      <c r="FO39" s="366"/>
      <c r="FP39" s="366"/>
      <c r="FQ39" s="366"/>
      <c r="FR39" s="366"/>
      <c r="FS39" s="366"/>
      <c r="FT39" s="366"/>
      <c r="FU39" s="366"/>
      <c r="FV39" s="367">
        <f t="shared" si="82"/>
        <v>0</v>
      </c>
      <c r="FW39" s="367">
        <f t="shared" si="83"/>
        <v>0</v>
      </c>
      <c r="FY39" s="352"/>
      <c r="FZ39" s="371"/>
      <c r="GA39" s="372"/>
      <c r="GB39" s="372"/>
      <c r="GC39" s="372"/>
      <c r="GD39" s="373"/>
      <c r="GE39" s="366"/>
      <c r="GF39" s="366"/>
      <c r="GG39" s="366"/>
      <c r="GH39" s="366"/>
      <c r="GI39" s="366"/>
      <c r="GJ39" s="366"/>
      <c r="GK39" s="366"/>
      <c r="GL39" s="366"/>
      <c r="GM39" s="367">
        <f t="shared" si="84"/>
        <v>0</v>
      </c>
      <c r="GN39" s="367">
        <f t="shared" si="85"/>
        <v>0</v>
      </c>
      <c r="GP39" s="352"/>
      <c r="GQ39" s="371"/>
      <c r="GR39" s="372"/>
      <c r="GS39" s="372"/>
      <c r="GT39" s="372"/>
      <c r="GU39" s="373"/>
      <c r="GV39" s="366"/>
      <c r="GW39" s="366"/>
      <c r="GX39" s="366"/>
      <c r="GY39" s="366"/>
      <c r="GZ39" s="366"/>
      <c r="HA39" s="366"/>
      <c r="HB39" s="366"/>
      <c r="HC39" s="366"/>
      <c r="HD39" s="367">
        <f t="shared" si="86"/>
        <v>0</v>
      </c>
      <c r="HE39" s="367">
        <f t="shared" si="87"/>
        <v>0</v>
      </c>
      <c r="HG39" s="352"/>
      <c r="HH39" s="371"/>
      <c r="HI39" s="372"/>
      <c r="HJ39" s="372"/>
      <c r="HK39" s="372"/>
      <c r="HL39" s="373"/>
      <c r="HM39" s="366"/>
      <c r="HN39" s="366"/>
      <c r="HO39" s="366"/>
      <c r="HP39" s="366"/>
      <c r="HQ39" s="366"/>
      <c r="HR39" s="366"/>
      <c r="HS39" s="366"/>
      <c r="HT39" s="366"/>
      <c r="HU39" s="367">
        <f t="shared" si="88"/>
        <v>0</v>
      </c>
      <c r="HV39" s="367">
        <f t="shared" si="89"/>
        <v>0</v>
      </c>
      <c r="HX39" s="352"/>
      <c r="HY39" s="371"/>
      <c r="HZ39" s="372"/>
      <c r="IA39" s="372"/>
      <c r="IB39" s="372"/>
      <c r="IC39" s="373"/>
      <c r="ID39" s="366"/>
      <c r="IE39" s="366"/>
      <c r="IF39" s="366"/>
      <c r="IG39" s="366"/>
      <c r="IH39" s="366"/>
      <c r="II39" s="366"/>
      <c r="IJ39" s="366"/>
      <c r="IK39" s="366"/>
      <c r="IL39" s="367">
        <f t="shared" si="90"/>
        <v>0</v>
      </c>
      <c r="IM39" s="367">
        <f t="shared" si="91"/>
        <v>0</v>
      </c>
    </row>
    <row r="40" spans="3:247">
      <c r="E40" s="362" t="s">
        <v>18</v>
      </c>
      <c r="F40" s="360"/>
      <c r="G40" s="362" t="s">
        <v>25</v>
      </c>
      <c r="H40" s="368"/>
      <c r="I40" s="362"/>
      <c r="J40" s="360"/>
      <c r="K40" s="362"/>
      <c r="L40" s="360"/>
      <c r="M40" s="362"/>
      <c r="N40" s="360"/>
      <c r="O40" s="362"/>
      <c r="Q40" s="352"/>
      <c r="R40" s="371"/>
      <c r="S40" s="372"/>
      <c r="T40" s="372"/>
      <c r="U40" s="372"/>
      <c r="V40" s="373"/>
      <c r="W40" s="366"/>
      <c r="X40" s="366"/>
      <c r="Y40" s="366"/>
      <c r="Z40" s="366"/>
      <c r="AA40" s="366"/>
      <c r="AB40" s="366"/>
      <c r="AC40" s="366"/>
      <c r="AD40" s="366"/>
      <c r="AE40" s="367">
        <f t="shared" ref="AE40:AE42" si="100">SUM(R40:V40)</f>
        <v>0</v>
      </c>
      <c r="AF40" s="367">
        <f t="shared" si="93"/>
        <v>0</v>
      </c>
      <c r="AH40" s="351"/>
      <c r="AI40" s="371"/>
      <c r="AJ40" s="372"/>
      <c r="AK40" s="372"/>
      <c r="AL40" s="372"/>
      <c r="AM40" s="373"/>
      <c r="AN40" s="366"/>
      <c r="AO40" s="366"/>
      <c r="AP40" s="366"/>
      <c r="AQ40" s="366"/>
      <c r="AR40" s="366"/>
      <c r="AS40" s="366"/>
      <c r="AT40" s="366"/>
      <c r="AU40" s="366"/>
      <c r="AV40" s="367">
        <f t="shared" ref="AV40:AV42" si="101">SUM(AI40:AM40)</f>
        <v>0</v>
      </c>
      <c r="AW40" s="367">
        <f t="shared" si="95"/>
        <v>0</v>
      </c>
      <c r="AY40" s="352"/>
      <c r="AZ40" s="371"/>
      <c r="BA40" s="372"/>
      <c r="BB40" s="372"/>
      <c r="BC40" s="372"/>
      <c r="BD40" s="373"/>
      <c r="BE40" s="366"/>
      <c r="BF40" s="366"/>
      <c r="BG40" s="366"/>
      <c r="BH40" s="366"/>
      <c r="BI40" s="366"/>
      <c r="BJ40" s="366"/>
      <c r="BK40" s="366"/>
      <c r="BL40" s="366"/>
      <c r="BM40" s="367">
        <f t="shared" ref="BM40:BM42" si="102">SUM(AZ40:BD40)</f>
        <v>0</v>
      </c>
      <c r="BN40" s="367">
        <f t="shared" si="97"/>
        <v>0</v>
      </c>
      <c r="BP40" s="352"/>
      <c r="BQ40" s="371"/>
      <c r="BR40" s="372"/>
      <c r="BS40" s="372"/>
      <c r="BT40" s="372"/>
      <c r="BU40" s="373"/>
      <c r="BV40" s="366"/>
      <c r="BW40" s="366"/>
      <c r="BX40" s="366"/>
      <c r="BY40" s="366"/>
      <c r="BZ40" s="366"/>
      <c r="CA40" s="366"/>
      <c r="CB40" s="366"/>
      <c r="CC40" s="366"/>
      <c r="CD40" s="367">
        <f t="shared" si="76"/>
        <v>0</v>
      </c>
      <c r="CE40" s="367">
        <f t="shared" si="77"/>
        <v>0</v>
      </c>
      <c r="CU40" s="352"/>
      <c r="CV40" s="371"/>
      <c r="CW40" s="372"/>
      <c r="CX40" s="372"/>
      <c r="CY40" s="372"/>
      <c r="CZ40" s="373"/>
      <c r="DA40" s="366"/>
      <c r="DB40" s="366"/>
      <c r="DC40" s="366"/>
      <c r="DD40" s="366"/>
      <c r="DE40" s="366"/>
      <c r="DF40" s="366"/>
      <c r="DG40" s="366"/>
      <c r="DH40" s="366"/>
      <c r="DI40" s="367">
        <f t="shared" si="78"/>
        <v>0</v>
      </c>
      <c r="DJ40" s="367">
        <f t="shared" si="79"/>
        <v>0</v>
      </c>
      <c r="DL40" s="352"/>
      <c r="DM40" s="371"/>
      <c r="DN40" s="372"/>
      <c r="DO40" s="372"/>
      <c r="DP40" s="372"/>
      <c r="DQ40" s="373"/>
      <c r="DR40" s="366"/>
      <c r="DS40" s="366"/>
      <c r="DT40" s="366"/>
      <c r="DU40" s="366"/>
      <c r="DV40" s="366"/>
      <c r="DW40" s="366"/>
      <c r="DX40" s="366"/>
      <c r="DY40" s="366"/>
      <c r="DZ40" s="367">
        <f t="shared" si="98"/>
        <v>0</v>
      </c>
      <c r="EA40" s="367">
        <f t="shared" si="80"/>
        <v>0</v>
      </c>
      <c r="EQ40" s="352"/>
      <c r="ER40" s="371"/>
      <c r="ES40" s="372"/>
      <c r="ET40" s="372"/>
      <c r="EU40" s="372"/>
      <c r="EV40" s="373"/>
      <c r="EW40" s="366"/>
      <c r="EX40" s="366"/>
      <c r="EY40" s="366"/>
      <c r="EZ40" s="366"/>
      <c r="FA40" s="366"/>
      <c r="FB40" s="366"/>
      <c r="FC40" s="366"/>
      <c r="FD40" s="366"/>
      <c r="FE40" s="367">
        <f t="shared" si="99"/>
        <v>0</v>
      </c>
      <c r="FF40" s="367">
        <f t="shared" si="81"/>
        <v>0</v>
      </c>
      <c r="FH40" s="352"/>
      <c r="FI40" s="371"/>
      <c r="FJ40" s="372"/>
      <c r="FK40" s="372"/>
      <c r="FL40" s="372"/>
      <c r="FM40" s="373"/>
      <c r="FN40" s="366"/>
      <c r="FO40" s="366"/>
      <c r="FP40" s="366"/>
      <c r="FQ40" s="366"/>
      <c r="FR40" s="366"/>
      <c r="FS40" s="366"/>
      <c r="FT40" s="366"/>
      <c r="FU40" s="366"/>
      <c r="FV40" s="367">
        <f t="shared" si="82"/>
        <v>0</v>
      </c>
      <c r="FW40" s="367">
        <f t="shared" si="83"/>
        <v>0</v>
      </c>
      <c r="FY40" s="352"/>
      <c r="FZ40" s="371"/>
      <c r="GA40" s="372"/>
      <c r="GB40" s="372"/>
      <c r="GC40" s="372"/>
      <c r="GD40" s="373"/>
      <c r="GE40" s="366"/>
      <c r="GF40" s="366"/>
      <c r="GG40" s="366"/>
      <c r="GH40" s="366"/>
      <c r="GI40" s="366"/>
      <c r="GJ40" s="366"/>
      <c r="GK40" s="366"/>
      <c r="GL40" s="366"/>
      <c r="GM40" s="367">
        <f t="shared" si="84"/>
        <v>0</v>
      </c>
      <c r="GN40" s="367">
        <f t="shared" si="85"/>
        <v>0</v>
      </c>
      <c r="GP40" s="352"/>
      <c r="GQ40" s="371"/>
      <c r="GR40" s="372"/>
      <c r="GS40" s="372"/>
      <c r="GT40" s="372"/>
      <c r="GU40" s="373"/>
      <c r="GV40" s="366"/>
      <c r="GW40" s="366"/>
      <c r="GX40" s="366"/>
      <c r="GY40" s="366"/>
      <c r="GZ40" s="366"/>
      <c r="HA40" s="366"/>
      <c r="HB40" s="366"/>
      <c r="HC40" s="366"/>
      <c r="HD40" s="367">
        <f t="shared" si="86"/>
        <v>0</v>
      </c>
      <c r="HE40" s="367">
        <f t="shared" si="87"/>
        <v>0</v>
      </c>
      <c r="HG40" s="352"/>
      <c r="HH40" s="371"/>
      <c r="HI40" s="372"/>
      <c r="HJ40" s="372"/>
      <c r="HK40" s="372"/>
      <c r="HL40" s="373"/>
      <c r="HM40" s="366"/>
      <c r="HN40" s="366"/>
      <c r="HO40" s="366"/>
      <c r="HP40" s="366"/>
      <c r="HQ40" s="366"/>
      <c r="HR40" s="366"/>
      <c r="HS40" s="366"/>
      <c r="HT40" s="366"/>
      <c r="HU40" s="367">
        <f t="shared" si="88"/>
        <v>0</v>
      </c>
      <c r="HV40" s="367">
        <f t="shared" si="89"/>
        <v>0</v>
      </c>
      <c r="HX40" s="352"/>
      <c r="HY40" s="371"/>
      <c r="HZ40" s="372"/>
      <c r="IA40" s="372"/>
      <c r="IB40" s="372"/>
      <c r="IC40" s="373"/>
      <c r="ID40" s="366"/>
      <c r="IE40" s="366"/>
      <c r="IF40" s="366"/>
      <c r="IG40" s="366"/>
      <c r="IH40" s="366"/>
      <c r="II40" s="366"/>
      <c r="IJ40" s="366"/>
      <c r="IK40" s="366"/>
      <c r="IL40" s="367">
        <f t="shared" si="90"/>
        <v>0</v>
      </c>
      <c r="IM40" s="367">
        <f t="shared" si="91"/>
        <v>0</v>
      </c>
    </row>
    <row r="41" spans="3:247" ht="12.6" customHeight="1">
      <c r="E41" s="362" t="s">
        <v>18</v>
      </c>
      <c r="F41" s="360"/>
      <c r="G41" s="362" t="s">
        <v>25</v>
      </c>
      <c r="H41" s="368"/>
      <c r="I41" s="362"/>
      <c r="J41" s="360"/>
      <c r="K41" s="362"/>
      <c r="L41" s="360"/>
      <c r="M41" s="362"/>
      <c r="N41" s="360"/>
      <c r="O41" s="362"/>
      <c r="Q41" s="352"/>
      <c r="R41" s="371"/>
      <c r="S41" s="372"/>
      <c r="T41" s="372"/>
      <c r="U41" s="372"/>
      <c r="V41" s="373"/>
      <c r="W41" s="366"/>
      <c r="X41" s="366"/>
      <c r="Y41" s="366"/>
      <c r="Z41" s="366"/>
      <c r="AA41" s="366"/>
      <c r="AB41" s="366"/>
      <c r="AC41" s="366"/>
      <c r="AD41" s="366"/>
      <c r="AE41" s="367">
        <f t="shared" si="100"/>
        <v>0</v>
      </c>
      <c r="AF41" s="367">
        <f t="shared" si="93"/>
        <v>0</v>
      </c>
      <c r="AH41" s="351"/>
      <c r="AI41" s="371"/>
      <c r="AJ41" s="372"/>
      <c r="AK41" s="372"/>
      <c r="AL41" s="372"/>
      <c r="AM41" s="373"/>
      <c r="AN41" s="366"/>
      <c r="AO41" s="366"/>
      <c r="AP41" s="366"/>
      <c r="AQ41" s="366"/>
      <c r="AR41" s="366"/>
      <c r="AS41" s="366"/>
      <c r="AT41" s="366"/>
      <c r="AU41" s="366"/>
      <c r="AV41" s="367">
        <f t="shared" si="101"/>
        <v>0</v>
      </c>
      <c r="AW41" s="367">
        <f t="shared" si="95"/>
        <v>0</v>
      </c>
      <c r="AY41" s="352"/>
      <c r="AZ41" s="371"/>
      <c r="BA41" s="372"/>
      <c r="BB41" s="372"/>
      <c r="BC41" s="372"/>
      <c r="BD41" s="373"/>
      <c r="BE41" s="366"/>
      <c r="BF41" s="366"/>
      <c r="BG41" s="366"/>
      <c r="BH41" s="366"/>
      <c r="BI41" s="366"/>
      <c r="BJ41" s="366"/>
      <c r="BK41" s="366"/>
      <c r="BL41" s="366"/>
      <c r="BM41" s="367">
        <f t="shared" si="102"/>
        <v>0</v>
      </c>
      <c r="BN41" s="367">
        <f t="shared" si="97"/>
        <v>0</v>
      </c>
      <c r="BP41" s="352"/>
      <c r="BQ41" s="371"/>
      <c r="BR41" s="372"/>
      <c r="BS41" s="372"/>
      <c r="BT41" s="372"/>
      <c r="BU41" s="373"/>
      <c r="BV41" s="366"/>
      <c r="BW41" s="366"/>
      <c r="BX41" s="366"/>
      <c r="BY41" s="366"/>
      <c r="BZ41" s="366"/>
      <c r="CA41" s="366"/>
      <c r="CB41" s="366"/>
      <c r="CC41" s="366"/>
      <c r="CD41" s="367">
        <f t="shared" si="76"/>
        <v>0</v>
      </c>
      <c r="CE41" s="367">
        <f t="shared" si="77"/>
        <v>0</v>
      </c>
      <c r="CU41" s="352"/>
      <c r="CV41" s="371"/>
      <c r="CW41" s="372"/>
      <c r="CX41" s="372"/>
      <c r="CY41" s="372"/>
      <c r="CZ41" s="373"/>
      <c r="DA41" s="366"/>
      <c r="DB41" s="366"/>
      <c r="DC41" s="366"/>
      <c r="DD41" s="366"/>
      <c r="DE41" s="366"/>
      <c r="DF41" s="366"/>
      <c r="DG41" s="366"/>
      <c r="DH41" s="366"/>
      <c r="DI41" s="367">
        <f t="shared" si="78"/>
        <v>0</v>
      </c>
      <c r="DJ41" s="367">
        <f t="shared" si="79"/>
        <v>0</v>
      </c>
      <c r="DL41" s="352"/>
      <c r="DM41" s="371"/>
      <c r="DN41" s="372"/>
      <c r="DO41" s="372"/>
      <c r="DP41" s="372"/>
      <c r="DQ41" s="373"/>
      <c r="DR41" s="366"/>
      <c r="DS41" s="366"/>
      <c r="DT41" s="366"/>
      <c r="DU41" s="366"/>
      <c r="DV41" s="366"/>
      <c r="DW41" s="366"/>
      <c r="DX41" s="366"/>
      <c r="DY41" s="366"/>
      <c r="DZ41" s="367">
        <f t="shared" si="98"/>
        <v>0</v>
      </c>
      <c r="EA41" s="367">
        <f t="shared" si="80"/>
        <v>0</v>
      </c>
      <c r="EQ41" s="352"/>
      <c r="ER41" s="371"/>
      <c r="ES41" s="372"/>
      <c r="ET41" s="372"/>
      <c r="EU41" s="372"/>
      <c r="EV41" s="373"/>
      <c r="EW41" s="366"/>
      <c r="EX41" s="366"/>
      <c r="EY41" s="366"/>
      <c r="EZ41" s="366"/>
      <c r="FA41" s="366"/>
      <c r="FB41" s="366"/>
      <c r="FC41" s="366"/>
      <c r="FD41" s="366"/>
      <c r="FE41" s="367">
        <f t="shared" si="99"/>
        <v>0</v>
      </c>
      <c r="FF41" s="367">
        <f t="shared" si="81"/>
        <v>0</v>
      </c>
      <c r="FH41" s="352"/>
      <c r="FI41" s="371"/>
      <c r="FJ41" s="372"/>
      <c r="FK41" s="372"/>
      <c r="FL41" s="372"/>
      <c r="FM41" s="373"/>
      <c r="FN41" s="366"/>
      <c r="FO41" s="366"/>
      <c r="FP41" s="366"/>
      <c r="FQ41" s="366"/>
      <c r="FR41" s="366"/>
      <c r="FS41" s="366"/>
      <c r="FT41" s="366"/>
      <c r="FU41" s="366"/>
      <c r="FV41" s="367">
        <f t="shared" si="82"/>
        <v>0</v>
      </c>
      <c r="FW41" s="367">
        <f t="shared" si="83"/>
        <v>0</v>
      </c>
      <c r="FY41" s="352"/>
      <c r="FZ41" s="371"/>
      <c r="GA41" s="372"/>
      <c r="GB41" s="372"/>
      <c r="GC41" s="372"/>
      <c r="GD41" s="373"/>
      <c r="GE41" s="366"/>
      <c r="GF41" s="366"/>
      <c r="GG41" s="366"/>
      <c r="GH41" s="366"/>
      <c r="GI41" s="366"/>
      <c r="GJ41" s="366"/>
      <c r="GK41" s="366"/>
      <c r="GL41" s="366"/>
      <c r="GM41" s="367">
        <f t="shared" si="84"/>
        <v>0</v>
      </c>
      <c r="GN41" s="367">
        <f t="shared" si="85"/>
        <v>0</v>
      </c>
      <c r="GP41" s="352"/>
      <c r="GQ41" s="371"/>
      <c r="GR41" s="372"/>
      <c r="GS41" s="372"/>
      <c r="GT41" s="372"/>
      <c r="GU41" s="373"/>
      <c r="GV41" s="366"/>
      <c r="GW41" s="366"/>
      <c r="GX41" s="366"/>
      <c r="GY41" s="366"/>
      <c r="GZ41" s="366"/>
      <c r="HA41" s="366"/>
      <c r="HB41" s="366"/>
      <c r="HC41" s="366"/>
      <c r="HD41" s="367">
        <f t="shared" si="86"/>
        <v>0</v>
      </c>
      <c r="HE41" s="367">
        <f t="shared" si="87"/>
        <v>0</v>
      </c>
      <c r="HG41" s="352"/>
      <c r="HH41" s="371"/>
      <c r="HI41" s="372"/>
      <c r="HJ41" s="372"/>
      <c r="HK41" s="372"/>
      <c r="HL41" s="373"/>
      <c r="HM41" s="366"/>
      <c r="HN41" s="366"/>
      <c r="HO41" s="366"/>
      <c r="HP41" s="366"/>
      <c r="HQ41" s="366"/>
      <c r="HR41" s="366"/>
      <c r="HS41" s="366"/>
      <c r="HT41" s="366"/>
      <c r="HU41" s="367">
        <f t="shared" si="88"/>
        <v>0</v>
      </c>
      <c r="HV41" s="367">
        <f t="shared" si="89"/>
        <v>0</v>
      </c>
      <c r="HX41" s="352"/>
      <c r="HY41" s="371"/>
      <c r="HZ41" s="372"/>
      <c r="IA41" s="372"/>
      <c r="IB41" s="372"/>
      <c r="IC41" s="373"/>
      <c r="ID41" s="366"/>
      <c r="IE41" s="366"/>
      <c r="IF41" s="366"/>
      <c r="IG41" s="366"/>
      <c r="IH41" s="366"/>
      <c r="II41" s="366"/>
      <c r="IJ41" s="366"/>
      <c r="IK41" s="366"/>
      <c r="IL41" s="367">
        <f t="shared" si="90"/>
        <v>0</v>
      </c>
      <c r="IM41" s="367">
        <f t="shared" si="91"/>
        <v>0</v>
      </c>
    </row>
    <row r="42" spans="3:247">
      <c r="E42" s="362" t="s">
        <v>18</v>
      </c>
      <c r="F42" s="360"/>
      <c r="G42" s="362" t="s">
        <v>25</v>
      </c>
      <c r="H42" s="368"/>
      <c r="I42" s="362"/>
      <c r="J42" s="360"/>
      <c r="K42" s="362"/>
      <c r="L42" s="360"/>
      <c r="M42" s="362"/>
      <c r="N42" s="360"/>
      <c r="O42" s="362"/>
      <c r="Q42" s="352"/>
      <c r="R42" s="371"/>
      <c r="S42" s="372"/>
      <c r="T42" s="372"/>
      <c r="U42" s="372"/>
      <c r="V42" s="373"/>
      <c r="W42" s="366"/>
      <c r="X42" s="366"/>
      <c r="Y42" s="366"/>
      <c r="Z42" s="366"/>
      <c r="AA42" s="366"/>
      <c r="AB42" s="366"/>
      <c r="AC42" s="366"/>
      <c r="AD42" s="366"/>
      <c r="AE42" s="367">
        <f t="shared" si="100"/>
        <v>0</v>
      </c>
      <c r="AF42" s="367">
        <f t="shared" si="93"/>
        <v>0</v>
      </c>
      <c r="AH42" s="351"/>
      <c r="AI42" s="371"/>
      <c r="AJ42" s="372"/>
      <c r="AK42" s="372"/>
      <c r="AL42" s="372"/>
      <c r="AM42" s="373"/>
      <c r="AN42" s="366"/>
      <c r="AO42" s="366"/>
      <c r="AP42" s="366"/>
      <c r="AQ42" s="366"/>
      <c r="AR42" s="366"/>
      <c r="AS42" s="366"/>
      <c r="AT42" s="366"/>
      <c r="AU42" s="366"/>
      <c r="AV42" s="367">
        <f t="shared" si="101"/>
        <v>0</v>
      </c>
      <c r="AW42" s="367">
        <f t="shared" si="95"/>
        <v>0</v>
      </c>
      <c r="AY42" s="352"/>
      <c r="AZ42" s="371"/>
      <c r="BA42" s="372"/>
      <c r="BB42" s="372"/>
      <c r="BC42" s="372"/>
      <c r="BD42" s="373"/>
      <c r="BE42" s="366"/>
      <c r="BF42" s="366"/>
      <c r="BG42" s="366"/>
      <c r="BH42" s="366"/>
      <c r="BI42" s="366"/>
      <c r="BJ42" s="366"/>
      <c r="BK42" s="366"/>
      <c r="BL42" s="366"/>
      <c r="BM42" s="367">
        <f t="shared" si="102"/>
        <v>0</v>
      </c>
      <c r="BN42" s="367">
        <f t="shared" si="97"/>
        <v>0</v>
      </c>
      <c r="BP42" s="352"/>
      <c r="BQ42" s="371"/>
      <c r="BR42" s="372"/>
      <c r="BS42" s="372"/>
      <c r="BT42" s="372"/>
      <c r="BU42" s="373"/>
      <c r="BV42" s="366"/>
      <c r="BW42" s="366"/>
      <c r="BX42" s="366"/>
      <c r="BY42" s="366"/>
      <c r="BZ42" s="366"/>
      <c r="CA42" s="366"/>
      <c r="CB42" s="366"/>
      <c r="CC42" s="366"/>
      <c r="CD42" s="367">
        <f t="shared" si="76"/>
        <v>0</v>
      </c>
      <c r="CE42" s="367">
        <f t="shared" si="77"/>
        <v>0</v>
      </c>
      <c r="CU42" s="352"/>
      <c r="CV42" s="371"/>
      <c r="CW42" s="372"/>
      <c r="CX42" s="372"/>
      <c r="CY42" s="372"/>
      <c r="CZ42" s="373"/>
      <c r="DA42" s="366"/>
      <c r="DB42" s="366"/>
      <c r="DC42" s="366"/>
      <c r="DD42" s="366"/>
      <c r="DE42" s="366"/>
      <c r="DF42" s="366"/>
      <c r="DG42" s="366"/>
      <c r="DH42" s="366"/>
      <c r="DI42" s="367">
        <f t="shared" si="78"/>
        <v>0</v>
      </c>
      <c r="DJ42" s="367">
        <f t="shared" si="79"/>
        <v>0</v>
      </c>
      <c r="DL42" s="352"/>
      <c r="DM42" s="371"/>
      <c r="DN42" s="372"/>
      <c r="DO42" s="372"/>
      <c r="DP42" s="372"/>
      <c r="DQ42" s="373"/>
      <c r="DR42" s="366"/>
      <c r="DS42" s="366"/>
      <c r="DT42" s="366"/>
      <c r="DU42" s="366"/>
      <c r="DV42" s="366"/>
      <c r="DW42" s="366"/>
      <c r="DX42" s="366"/>
      <c r="DY42" s="366"/>
      <c r="DZ42" s="367">
        <f t="shared" si="98"/>
        <v>0</v>
      </c>
      <c r="EA42" s="367">
        <f t="shared" si="80"/>
        <v>0</v>
      </c>
      <c r="EQ42" s="352"/>
      <c r="ER42" s="371"/>
      <c r="ES42" s="372"/>
      <c r="ET42" s="372"/>
      <c r="EU42" s="372"/>
      <c r="EV42" s="373"/>
      <c r="EW42" s="366"/>
      <c r="EX42" s="366"/>
      <c r="EY42" s="366"/>
      <c r="EZ42" s="366"/>
      <c r="FA42" s="366"/>
      <c r="FB42" s="366"/>
      <c r="FC42" s="366"/>
      <c r="FD42" s="366"/>
      <c r="FE42" s="367">
        <f t="shared" si="99"/>
        <v>0</v>
      </c>
      <c r="FF42" s="367">
        <f t="shared" si="81"/>
        <v>0</v>
      </c>
      <c r="FH42" s="352"/>
      <c r="FI42" s="371"/>
      <c r="FJ42" s="372"/>
      <c r="FK42" s="372"/>
      <c r="FL42" s="372"/>
      <c r="FM42" s="373"/>
      <c r="FN42" s="366"/>
      <c r="FO42" s="366"/>
      <c r="FP42" s="366"/>
      <c r="FQ42" s="366"/>
      <c r="FR42" s="366"/>
      <c r="FS42" s="366"/>
      <c r="FT42" s="366"/>
      <c r="FU42" s="366"/>
      <c r="FV42" s="367">
        <f t="shared" si="82"/>
        <v>0</v>
      </c>
      <c r="FW42" s="367">
        <f t="shared" si="83"/>
        <v>0</v>
      </c>
      <c r="FY42" s="352"/>
      <c r="FZ42" s="371"/>
      <c r="GA42" s="372"/>
      <c r="GB42" s="372"/>
      <c r="GC42" s="372"/>
      <c r="GD42" s="373"/>
      <c r="GE42" s="366"/>
      <c r="GF42" s="366"/>
      <c r="GG42" s="366"/>
      <c r="GH42" s="366"/>
      <c r="GI42" s="366"/>
      <c r="GJ42" s="366"/>
      <c r="GK42" s="366"/>
      <c r="GL42" s="366"/>
      <c r="GM42" s="367">
        <f t="shared" si="84"/>
        <v>0</v>
      </c>
      <c r="GN42" s="367">
        <f t="shared" si="85"/>
        <v>0</v>
      </c>
      <c r="GP42" s="352"/>
      <c r="GQ42" s="371"/>
      <c r="GR42" s="372"/>
      <c r="GS42" s="372"/>
      <c r="GT42" s="372"/>
      <c r="GU42" s="373"/>
      <c r="GV42" s="366"/>
      <c r="GW42" s="366"/>
      <c r="GX42" s="366"/>
      <c r="GY42" s="366"/>
      <c r="GZ42" s="366"/>
      <c r="HA42" s="366"/>
      <c r="HB42" s="366"/>
      <c r="HC42" s="366"/>
      <c r="HD42" s="367">
        <f t="shared" si="86"/>
        <v>0</v>
      </c>
      <c r="HE42" s="367">
        <f t="shared" si="87"/>
        <v>0</v>
      </c>
      <c r="HG42" s="352"/>
      <c r="HH42" s="371"/>
      <c r="HI42" s="372"/>
      <c r="HJ42" s="372"/>
      <c r="HK42" s="372"/>
      <c r="HL42" s="373"/>
      <c r="HM42" s="366"/>
      <c r="HN42" s="366"/>
      <c r="HO42" s="366"/>
      <c r="HP42" s="366"/>
      <c r="HQ42" s="366"/>
      <c r="HR42" s="366"/>
      <c r="HS42" s="366"/>
      <c r="HT42" s="366"/>
      <c r="HU42" s="367">
        <f t="shared" si="88"/>
        <v>0</v>
      </c>
      <c r="HV42" s="367">
        <f t="shared" si="89"/>
        <v>0</v>
      </c>
      <c r="HX42" s="352"/>
      <c r="HY42" s="371"/>
      <c r="HZ42" s="372"/>
      <c r="IA42" s="372"/>
      <c r="IB42" s="372"/>
      <c r="IC42" s="373"/>
      <c r="ID42" s="366"/>
      <c r="IE42" s="366"/>
      <c r="IF42" s="366"/>
      <c r="IG42" s="366"/>
      <c r="IH42" s="366"/>
      <c r="II42" s="366"/>
      <c r="IJ42" s="366"/>
      <c r="IK42" s="366"/>
      <c r="IL42" s="367">
        <f t="shared" si="90"/>
        <v>0</v>
      </c>
      <c r="IM42" s="367">
        <f t="shared" si="91"/>
        <v>0</v>
      </c>
    </row>
    <row r="43" spans="3:247">
      <c r="E43" s="375" t="s">
        <v>1</v>
      </c>
      <c r="F43" s="376"/>
      <c r="G43" s="377"/>
      <c r="H43" s="368"/>
      <c r="I43" s="360"/>
      <c r="J43" s="360"/>
      <c r="K43" s="360"/>
      <c r="L43" s="360"/>
      <c r="M43" s="360"/>
      <c r="N43" s="360"/>
      <c r="O43" s="360"/>
      <c r="P43" s="360"/>
      <c r="Q43" s="352"/>
      <c r="R43" s="379"/>
      <c r="S43" s="380"/>
      <c r="T43" s="380"/>
      <c r="U43" s="380"/>
      <c r="V43" s="381"/>
      <c r="W43" s="382">
        <f t="shared" ref="W43:AC43" si="103">SUM(W33:W42)</f>
        <v>1.9919960000000001</v>
      </c>
      <c r="X43" s="382">
        <f t="shared" si="103"/>
        <v>2.0377960000000002</v>
      </c>
      <c r="Y43" s="382">
        <f t="shared" si="103"/>
        <v>0</v>
      </c>
      <c r="Z43" s="382">
        <f t="shared" si="103"/>
        <v>0</v>
      </c>
      <c r="AA43" s="382">
        <f t="shared" si="103"/>
        <v>0</v>
      </c>
      <c r="AB43" s="382">
        <f t="shared" si="103"/>
        <v>0</v>
      </c>
      <c r="AC43" s="382">
        <f t="shared" si="103"/>
        <v>0</v>
      </c>
      <c r="AD43" s="382">
        <f>SUM(AD33:AD42)</f>
        <v>0</v>
      </c>
      <c r="AE43" s="367">
        <f>SUM(R43:V43)</f>
        <v>0</v>
      </c>
      <c r="AF43" s="367">
        <f>SUM(W43:AD43)</f>
        <v>4.0297920000000005</v>
      </c>
      <c r="AH43" s="351"/>
      <c r="AI43" s="379"/>
      <c r="AJ43" s="380"/>
      <c r="AK43" s="380"/>
      <c r="AL43" s="380"/>
      <c r="AM43" s="381"/>
      <c r="AN43" s="382">
        <f t="shared" ref="AN43:AU43" si="104">SUM(AN33:AN42)</f>
        <v>0</v>
      </c>
      <c r="AO43" s="382">
        <f t="shared" si="104"/>
        <v>0</v>
      </c>
      <c r="AP43" s="382">
        <f t="shared" si="104"/>
        <v>0</v>
      </c>
      <c r="AQ43" s="382">
        <f t="shared" si="104"/>
        <v>0</v>
      </c>
      <c r="AR43" s="382">
        <f t="shared" si="104"/>
        <v>0</v>
      </c>
      <c r="AS43" s="382">
        <f t="shared" si="104"/>
        <v>0</v>
      </c>
      <c r="AT43" s="382">
        <f t="shared" si="104"/>
        <v>0</v>
      </c>
      <c r="AU43" s="382">
        <f t="shared" si="104"/>
        <v>0</v>
      </c>
      <c r="AV43" s="367">
        <f>SUM(AI43:AM43)</f>
        <v>0</v>
      </c>
      <c r="AW43" s="367">
        <f>SUM(AN43:AU43)</f>
        <v>0</v>
      </c>
      <c r="AY43" s="352"/>
      <c r="AZ43" s="379"/>
      <c r="BA43" s="380"/>
      <c r="BB43" s="380"/>
      <c r="BC43" s="380"/>
      <c r="BD43" s="381"/>
      <c r="BE43" s="382">
        <f t="shared" ref="BE43:BL43" si="105">SUM(BE33:BE42)</f>
        <v>0</v>
      </c>
      <c r="BF43" s="382">
        <f t="shared" si="105"/>
        <v>0</v>
      </c>
      <c r="BG43" s="382">
        <f t="shared" si="105"/>
        <v>0</v>
      </c>
      <c r="BH43" s="382">
        <f t="shared" si="105"/>
        <v>0</v>
      </c>
      <c r="BI43" s="382">
        <f t="shared" si="105"/>
        <v>0</v>
      </c>
      <c r="BJ43" s="382">
        <f t="shared" si="105"/>
        <v>0</v>
      </c>
      <c r="BK43" s="382">
        <f t="shared" si="105"/>
        <v>0</v>
      </c>
      <c r="BL43" s="382">
        <f t="shared" si="105"/>
        <v>0</v>
      </c>
      <c r="BM43" s="367">
        <f>SUM(AZ43:BD43)</f>
        <v>0</v>
      </c>
      <c r="BN43" s="367">
        <f>SUM(BE43:BL43)</f>
        <v>0</v>
      </c>
      <c r="BP43" s="352"/>
      <c r="BQ43" s="379"/>
      <c r="BR43" s="380"/>
      <c r="BS43" s="380"/>
      <c r="BT43" s="380"/>
      <c r="BU43" s="381"/>
      <c r="BV43" s="382">
        <f t="shared" ref="BV43:CC43" si="106">SUM(BV33:BV42)</f>
        <v>0</v>
      </c>
      <c r="BW43" s="382">
        <f t="shared" si="106"/>
        <v>0</v>
      </c>
      <c r="BX43" s="382">
        <f t="shared" si="106"/>
        <v>0</v>
      </c>
      <c r="BY43" s="382">
        <f t="shared" si="106"/>
        <v>0</v>
      </c>
      <c r="BZ43" s="382">
        <f t="shared" si="106"/>
        <v>0</v>
      </c>
      <c r="CA43" s="382">
        <f t="shared" si="106"/>
        <v>0</v>
      </c>
      <c r="CB43" s="382">
        <f t="shared" si="106"/>
        <v>0</v>
      </c>
      <c r="CC43" s="382">
        <f t="shared" si="106"/>
        <v>0</v>
      </c>
      <c r="CD43" s="367">
        <f>SUM(BQ43:BU43)</f>
        <v>0</v>
      </c>
      <c r="CE43" s="367">
        <f>SUM(BV43:CC43)</f>
        <v>0</v>
      </c>
      <c r="CU43" s="352"/>
      <c r="CV43" s="379"/>
      <c r="CW43" s="380"/>
      <c r="CX43" s="380"/>
      <c r="CY43" s="380"/>
      <c r="CZ43" s="381"/>
      <c r="DA43" s="382">
        <f t="shared" ref="DA43:DH43" si="107">SUM(DA33:DA42)</f>
        <v>-1.5622505266666697</v>
      </c>
      <c r="DB43" s="382">
        <f t="shared" si="107"/>
        <v>-1.9969522046225201</v>
      </c>
      <c r="DC43" s="382">
        <f t="shared" si="107"/>
        <v>0</v>
      </c>
      <c r="DD43" s="382">
        <f t="shared" si="107"/>
        <v>0</v>
      </c>
      <c r="DE43" s="382">
        <f t="shared" si="107"/>
        <v>0</v>
      </c>
      <c r="DF43" s="382">
        <f t="shared" si="107"/>
        <v>0</v>
      </c>
      <c r="DG43" s="382">
        <f>SUM(DG33:DG42)</f>
        <v>0</v>
      </c>
      <c r="DH43" s="382">
        <f t="shared" si="107"/>
        <v>0</v>
      </c>
      <c r="DI43" s="367">
        <f>SUM(CV43:CZ43)</f>
        <v>0</v>
      </c>
      <c r="DJ43" s="367">
        <f>SUM(DA43:DH43)</f>
        <v>-3.5592027312891901</v>
      </c>
      <c r="DL43" s="352"/>
      <c r="DM43" s="379"/>
      <c r="DN43" s="380"/>
      <c r="DO43" s="380"/>
      <c r="DP43" s="380"/>
      <c r="DQ43" s="381"/>
      <c r="DR43" s="382">
        <f t="shared" ref="DR43:DY43" si="108">SUM(DR33:DR42)</f>
        <v>0</v>
      </c>
      <c r="DS43" s="382">
        <f t="shared" si="108"/>
        <v>0</v>
      </c>
      <c r="DT43" s="382">
        <f t="shared" si="108"/>
        <v>0</v>
      </c>
      <c r="DU43" s="382">
        <f t="shared" si="108"/>
        <v>0</v>
      </c>
      <c r="DV43" s="382">
        <f t="shared" si="108"/>
        <v>0</v>
      </c>
      <c r="DW43" s="382">
        <f t="shared" si="108"/>
        <v>0</v>
      </c>
      <c r="DX43" s="382">
        <f t="shared" si="108"/>
        <v>0</v>
      </c>
      <c r="DY43" s="382">
        <f t="shared" si="108"/>
        <v>0</v>
      </c>
      <c r="DZ43" s="367">
        <f>SUM(DM43:DQ43)</f>
        <v>0</v>
      </c>
      <c r="EA43" s="367">
        <f>SUM(DR43:DY43)</f>
        <v>0</v>
      </c>
      <c r="EQ43" s="352"/>
      <c r="ER43" s="379"/>
      <c r="ES43" s="380"/>
      <c r="ET43" s="380"/>
      <c r="EU43" s="380"/>
      <c r="EV43" s="381"/>
      <c r="EW43" s="382">
        <f t="shared" ref="EW43:FC43" si="109">SUM(EW33:EW42)</f>
        <v>-54179.666666666701</v>
      </c>
      <c r="EX43" s="382">
        <f t="shared" si="109"/>
        <v>-62670.666666666672</v>
      </c>
      <c r="EY43" s="382">
        <f t="shared" si="109"/>
        <v>0</v>
      </c>
      <c r="EZ43" s="382">
        <f t="shared" si="109"/>
        <v>0</v>
      </c>
      <c r="FA43" s="382">
        <f t="shared" si="109"/>
        <v>0</v>
      </c>
      <c r="FB43" s="382">
        <f t="shared" si="109"/>
        <v>0</v>
      </c>
      <c r="FC43" s="382">
        <f t="shared" si="109"/>
        <v>0</v>
      </c>
      <c r="FD43" s="382">
        <f>SUM(FD33:FD42)</f>
        <v>0</v>
      </c>
      <c r="FE43" s="367">
        <f>SUM(ER43:EV43)</f>
        <v>0</v>
      </c>
      <c r="FF43" s="367">
        <f>SUM(EW43:FD43)</f>
        <v>-116850.33333333337</v>
      </c>
      <c r="FH43" s="352"/>
      <c r="FI43" s="379"/>
      <c r="FJ43" s="380"/>
      <c r="FK43" s="380"/>
      <c r="FL43" s="380"/>
      <c r="FM43" s="381"/>
      <c r="FN43" s="382">
        <f t="shared" ref="FN43:FU43" si="110">SUM(FN33:FN42)</f>
        <v>-9796449.2307692301</v>
      </c>
      <c r="FO43" s="382">
        <f t="shared" si="110"/>
        <v>-11340832.192307692</v>
      </c>
      <c r="FP43" s="382">
        <f t="shared" si="110"/>
        <v>0</v>
      </c>
      <c r="FQ43" s="382">
        <f t="shared" si="110"/>
        <v>0</v>
      </c>
      <c r="FR43" s="382">
        <f t="shared" si="110"/>
        <v>0</v>
      </c>
      <c r="FS43" s="382">
        <f t="shared" si="110"/>
        <v>0</v>
      </c>
      <c r="FT43" s="382">
        <f t="shared" si="110"/>
        <v>0</v>
      </c>
      <c r="FU43" s="382">
        <f t="shared" si="110"/>
        <v>0</v>
      </c>
      <c r="FV43" s="367">
        <f>SUM(FI43:FM43)</f>
        <v>0</v>
      </c>
      <c r="FW43" s="367">
        <f>SUM(FN43:FU43)</f>
        <v>-21137281.42307692</v>
      </c>
      <c r="FY43" s="352"/>
      <c r="FZ43" s="379"/>
      <c r="GA43" s="380"/>
      <c r="GB43" s="380"/>
      <c r="GC43" s="380"/>
      <c r="GD43" s="381"/>
      <c r="GE43" s="382">
        <f t="shared" ref="GE43:GL43" si="111">SUM(GE33:GE42)</f>
        <v>0</v>
      </c>
      <c r="GF43" s="382">
        <f t="shared" si="111"/>
        <v>0</v>
      </c>
      <c r="GG43" s="382">
        <f t="shared" si="111"/>
        <v>0</v>
      </c>
      <c r="GH43" s="382">
        <f t="shared" si="111"/>
        <v>0</v>
      </c>
      <c r="GI43" s="382">
        <f t="shared" si="111"/>
        <v>0</v>
      </c>
      <c r="GJ43" s="382">
        <f t="shared" si="111"/>
        <v>0</v>
      </c>
      <c r="GK43" s="382">
        <f t="shared" si="111"/>
        <v>0</v>
      </c>
      <c r="GL43" s="382">
        <f t="shared" si="111"/>
        <v>0</v>
      </c>
      <c r="GM43" s="367">
        <f>SUM(FZ43:GD43)</f>
        <v>0</v>
      </c>
      <c r="GN43" s="367">
        <f>SUM(GE43:GL43)</f>
        <v>0</v>
      </c>
      <c r="GP43" s="352"/>
      <c r="GQ43" s="379"/>
      <c r="GR43" s="380"/>
      <c r="GS43" s="380"/>
      <c r="GT43" s="380"/>
      <c r="GU43" s="381"/>
      <c r="GV43" s="382">
        <f t="shared" ref="GV43:HC43" si="112">SUM(GV33:GV42)</f>
        <v>0</v>
      </c>
      <c r="GW43" s="382">
        <f t="shared" si="112"/>
        <v>0</v>
      </c>
      <c r="GX43" s="382">
        <f t="shared" si="112"/>
        <v>0</v>
      </c>
      <c r="GY43" s="382">
        <f t="shared" si="112"/>
        <v>0</v>
      </c>
      <c r="GZ43" s="382">
        <f t="shared" si="112"/>
        <v>0</v>
      </c>
      <c r="HA43" s="382">
        <f t="shared" si="112"/>
        <v>0</v>
      </c>
      <c r="HB43" s="382">
        <f t="shared" si="112"/>
        <v>0</v>
      </c>
      <c r="HC43" s="382">
        <f t="shared" si="112"/>
        <v>0</v>
      </c>
      <c r="HD43" s="367">
        <f>SUM(GQ43:GU43)</f>
        <v>0</v>
      </c>
      <c r="HE43" s="367">
        <f>SUM(GV43:HC43)</f>
        <v>0</v>
      </c>
      <c r="HG43" s="352"/>
      <c r="HH43" s="379"/>
      <c r="HI43" s="380"/>
      <c r="HJ43" s="380"/>
      <c r="HK43" s="380"/>
      <c r="HL43" s="381"/>
      <c r="HM43" s="382">
        <f t="shared" ref="HM43:HT43" si="113">SUM(HM33:HM42)</f>
        <v>0</v>
      </c>
      <c r="HN43" s="382">
        <f t="shared" si="113"/>
        <v>0</v>
      </c>
      <c r="HO43" s="382">
        <f t="shared" si="113"/>
        <v>0</v>
      </c>
      <c r="HP43" s="382">
        <f t="shared" si="113"/>
        <v>0</v>
      </c>
      <c r="HQ43" s="382">
        <f t="shared" si="113"/>
        <v>0</v>
      </c>
      <c r="HR43" s="382">
        <f t="shared" si="113"/>
        <v>0</v>
      </c>
      <c r="HS43" s="382">
        <f t="shared" si="113"/>
        <v>0</v>
      </c>
      <c r="HT43" s="382">
        <f t="shared" si="113"/>
        <v>0</v>
      </c>
      <c r="HU43" s="367">
        <f>SUM(HH43:HL43)</f>
        <v>0</v>
      </c>
      <c r="HV43" s="367">
        <f>SUM(HM43:HT43)</f>
        <v>0</v>
      </c>
      <c r="HX43" s="352"/>
      <c r="HY43" s="379"/>
      <c r="HZ43" s="380"/>
      <c r="IA43" s="380"/>
      <c r="IB43" s="380"/>
      <c r="IC43" s="381"/>
      <c r="ID43" s="382">
        <f t="shared" ref="ID43:IK43" si="114">SUM(ID33:ID42)</f>
        <v>0</v>
      </c>
      <c r="IE43" s="382">
        <f t="shared" si="114"/>
        <v>0</v>
      </c>
      <c r="IF43" s="382">
        <f t="shared" si="114"/>
        <v>0</v>
      </c>
      <c r="IG43" s="382">
        <f t="shared" si="114"/>
        <v>0</v>
      </c>
      <c r="IH43" s="382">
        <f t="shared" si="114"/>
        <v>0</v>
      </c>
      <c r="II43" s="382">
        <f t="shared" si="114"/>
        <v>0</v>
      </c>
      <c r="IJ43" s="382">
        <f t="shared" si="114"/>
        <v>0</v>
      </c>
      <c r="IK43" s="382">
        <f t="shared" si="114"/>
        <v>0</v>
      </c>
      <c r="IL43" s="367">
        <f>SUM(HY43:IC43)</f>
        <v>0</v>
      </c>
      <c r="IM43" s="367">
        <f>SUM(ID43:IK43)</f>
        <v>0</v>
      </c>
    </row>
    <row r="44" spans="3:247">
      <c r="F44" s="360"/>
      <c r="G44" s="360"/>
      <c r="H44" s="368"/>
      <c r="I44" s="360"/>
      <c r="J44" s="360"/>
      <c r="K44" s="360"/>
      <c r="L44" s="360"/>
      <c r="M44" s="360"/>
      <c r="N44" s="360"/>
      <c r="O44" s="360"/>
      <c r="P44" s="360"/>
      <c r="Q44" s="352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H44" s="35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Y44" s="352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P44" s="352"/>
      <c r="BQ44" s="361"/>
      <c r="BR44" s="361"/>
      <c r="BS44" s="361"/>
      <c r="BT44" s="361"/>
      <c r="BU44" s="361"/>
      <c r="CU44" s="352"/>
      <c r="CV44" s="361"/>
      <c r="CW44" s="361"/>
      <c r="CX44" s="361"/>
      <c r="CY44" s="361"/>
      <c r="CZ44" s="361"/>
      <c r="DL44" s="352"/>
      <c r="DM44" s="361"/>
      <c r="DN44" s="361"/>
      <c r="DO44" s="361"/>
      <c r="DP44" s="361"/>
      <c r="DQ44" s="361"/>
      <c r="EQ44" s="352"/>
      <c r="ER44" s="361"/>
      <c r="ES44" s="361"/>
      <c r="ET44" s="361"/>
      <c r="EU44" s="361"/>
      <c r="EV44" s="361"/>
      <c r="FH44" s="352"/>
      <c r="FI44" s="361"/>
      <c r="FJ44" s="361"/>
      <c r="FK44" s="361"/>
      <c r="FL44" s="361"/>
      <c r="FM44" s="361"/>
      <c r="FY44" s="352"/>
      <c r="FZ44" s="361"/>
      <c r="GA44" s="361"/>
      <c r="GB44" s="361"/>
      <c r="GC44" s="361"/>
      <c r="GD44" s="361"/>
      <c r="GP44" s="352"/>
      <c r="GQ44" s="361"/>
      <c r="GR44" s="361"/>
      <c r="GS44" s="361"/>
      <c r="GT44" s="361"/>
      <c r="GU44" s="361"/>
      <c r="HG44" s="352"/>
      <c r="HH44" s="361"/>
      <c r="HI44" s="361"/>
      <c r="HJ44" s="361"/>
      <c r="HK44" s="361"/>
      <c r="HL44" s="361"/>
      <c r="HX44" s="352"/>
      <c r="HY44" s="361"/>
      <c r="HZ44" s="361"/>
      <c r="IA44" s="361"/>
      <c r="IB44" s="361"/>
      <c r="IC44" s="361"/>
    </row>
    <row r="45" spans="3:247">
      <c r="C45" s="359" t="s">
        <v>15</v>
      </c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52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H45" s="35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Y45" s="352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P45" s="352"/>
      <c r="BQ45" s="361"/>
      <c r="BR45" s="361"/>
      <c r="BS45" s="361"/>
      <c r="BT45" s="361"/>
      <c r="BU45" s="361"/>
      <c r="CU45" s="352"/>
      <c r="CV45" s="361"/>
      <c r="CW45" s="361"/>
      <c r="CX45" s="361"/>
      <c r="CY45" s="361"/>
      <c r="CZ45" s="361"/>
      <c r="DL45" s="352"/>
      <c r="DM45" s="361"/>
      <c r="DN45" s="361"/>
      <c r="DO45" s="361"/>
      <c r="DP45" s="361"/>
      <c r="DQ45" s="361"/>
      <c r="EQ45" s="352"/>
      <c r="ER45" s="361"/>
      <c r="ES45" s="361"/>
      <c r="ET45" s="361"/>
      <c r="EU45" s="361"/>
      <c r="EV45" s="361"/>
      <c r="FH45" s="352"/>
      <c r="FI45" s="361"/>
      <c r="FJ45" s="361"/>
      <c r="FK45" s="361"/>
      <c r="FL45" s="361"/>
      <c r="FM45" s="361"/>
      <c r="FY45" s="352"/>
      <c r="FZ45" s="361"/>
      <c r="GA45" s="361"/>
      <c r="GB45" s="361"/>
      <c r="GC45" s="361"/>
      <c r="GD45" s="361"/>
      <c r="GP45" s="352"/>
      <c r="GQ45" s="361"/>
      <c r="GR45" s="361"/>
      <c r="GS45" s="361"/>
      <c r="GT45" s="361"/>
      <c r="GU45" s="361"/>
      <c r="HG45" s="352"/>
      <c r="HH45" s="361"/>
      <c r="HI45" s="361"/>
      <c r="HJ45" s="361"/>
      <c r="HK45" s="361"/>
      <c r="HL45" s="361"/>
      <c r="HX45" s="352"/>
      <c r="HY45" s="361"/>
      <c r="HZ45" s="361"/>
      <c r="IA45" s="361"/>
      <c r="IB45" s="361"/>
      <c r="IC45" s="361"/>
    </row>
    <row r="46" spans="3:247">
      <c r="E46" s="362" t="s">
        <v>18</v>
      </c>
      <c r="F46" s="360"/>
      <c r="G46" s="362" t="s">
        <v>25</v>
      </c>
      <c r="H46" s="368"/>
      <c r="I46" s="362"/>
      <c r="J46" s="360"/>
      <c r="K46" s="362"/>
      <c r="L46" s="360"/>
      <c r="M46" s="362"/>
      <c r="N46" s="360"/>
      <c r="O46" s="362"/>
      <c r="Q46" s="352"/>
      <c r="R46" s="371"/>
      <c r="S46" s="372"/>
      <c r="T46" s="372"/>
      <c r="U46" s="372"/>
      <c r="V46" s="373"/>
      <c r="W46" s="366"/>
      <c r="X46" s="366"/>
      <c r="Y46" s="366"/>
      <c r="Z46" s="366"/>
      <c r="AA46" s="366"/>
      <c r="AB46" s="366"/>
      <c r="AC46" s="366"/>
      <c r="AD46" s="366"/>
      <c r="AE46" s="367">
        <f t="shared" ref="AE46:AE49" si="115">SUM(R46:V46)</f>
        <v>0</v>
      </c>
      <c r="AF46" s="367">
        <f t="shared" ref="AF46:AF54" si="116">SUM(W46:AD46)</f>
        <v>0</v>
      </c>
      <c r="AH46" s="351"/>
      <c r="AI46" s="371"/>
      <c r="AJ46" s="372"/>
      <c r="AK46" s="372"/>
      <c r="AL46" s="372"/>
      <c r="AM46" s="373"/>
      <c r="AN46" s="366"/>
      <c r="AO46" s="366"/>
      <c r="AP46" s="366"/>
      <c r="AQ46" s="366"/>
      <c r="AR46" s="366"/>
      <c r="AS46" s="366"/>
      <c r="AT46" s="366"/>
      <c r="AU46" s="366"/>
      <c r="AV46" s="367">
        <f t="shared" ref="AV46:AV49" si="117">SUM(AI46:AM46)</f>
        <v>0</v>
      </c>
      <c r="AW46" s="367">
        <f t="shared" ref="AW46:AW54" si="118">SUM(AN46:AU46)</f>
        <v>0</v>
      </c>
      <c r="AY46" s="352"/>
      <c r="AZ46" s="371"/>
      <c r="BA46" s="372"/>
      <c r="BB46" s="372"/>
      <c r="BC46" s="372"/>
      <c r="BD46" s="373"/>
      <c r="BE46" s="366"/>
      <c r="BF46" s="366"/>
      <c r="BG46" s="366"/>
      <c r="BH46" s="366"/>
      <c r="BI46" s="366"/>
      <c r="BJ46" s="366"/>
      <c r="BK46" s="366"/>
      <c r="BL46" s="366"/>
      <c r="BM46" s="367">
        <f t="shared" ref="BM46:BM49" si="119">SUM(AZ46:BD46)</f>
        <v>0</v>
      </c>
      <c r="BN46" s="367">
        <f t="shared" ref="BN46:BN54" si="120">SUM(BE46:BL46)</f>
        <v>0</v>
      </c>
      <c r="BP46" s="352"/>
      <c r="BQ46" s="371"/>
      <c r="BR46" s="372"/>
      <c r="BS46" s="372"/>
      <c r="BT46" s="372"/>
      <c r="BU46" s="373"/>
      <c r="BV46" s="366"/>
      <c r="BW46" s="366"/>
      <c r="BX46" s="366"/>
      <c r="BY46" s="366"/>
      <c r="BZ46" s="366"/>
      <c r="CA46" s="366"/>
      <c r="CB46" s="366"/>
      <c r="CC46" s="366"/>
      <c r="CD46" s="367">
        <f t="shared" ref="CD46:CD54" si="121">SUM(BQ46:BU46)</f>
        <v>0</v>
      </c>
      <c r="CE46" s="367">
        <f t="shared" ref="CE46:CE54" si="122">SUM(BV46:CC46)</f>
        <v>0</v>
      </c>
      <c r="CU46" s="352"/>
      <c r="CV46" s="371"/>
      <c r="CW46" s="372"/>
      <c r="CX46" s="372"/>
      <c r="CY46" s="372"/>
      <c r="CZ46" s="373"/>
      <c r="DA46" s="366"/>
      <c r="DB46" s="366"/>
      <c r="DC46" s="366"/>
      <c r="DD46" s="366"/>
      <c r="DE46" s="366"/>
      <c r="DF46" s="366"/>
      <c r="DG46" s="366"/>
      <c r="DH46" s="366"/>
      <c r="DI46" s="367">
        <f t="shared" ref="DI46:DI54" si="123">SUM(CV46:CZ46)</f>
        <v>0</v>
      </c>
      <c r="DJ46" s="367">
        <f t="shared" ref="DJ46:DJ54" si="124">SUM(DA46:DH46)</f>
        <v>0</v>
      </c>
      <c r="DL46" s="352"/>
      <c r="DM46" s="371"/>
      <c r="DN46" s="372"/>
      <c r="DO46" s="372"/>
      <c r="DP46" s="372"/>
      <c r="DQ46" s="373"/>
      <c r="DR46" s="366"/>
      <c r="DS46" s="366"/>
      <c r="DT46" s="366"/>
      <c r="DU46" s="366"/>
      <c r="DV46" s="366"/>
      <c r="DW46" s="366"/>
      <c r="DX46" s="366"/>
      <c r="DY46" s="366"/>
      <c r="DZ46" s="367">
        <f t="shared" ref="DZ46:DZ54" si="125">SUM(DM46:DQ46)</f>
        <v>0</v>
      </c>
      <c r="EA46" s="367">
        <f t="shared" ref="EA46:EA54" si="126">SUM(DR46:DY46)</f>
        <v>0</v>
      </c>
      <c r="EQ46" s="352"/>
      <c r="ER46" s="371"/>
      <c r="ES46" s="372"/>
      <c r="ET46" s="372"/>
      <c r="EU46" s="372"/>
      <c r="EV46" s="373"/>
      <c r="EW46" s="366"/>
      <c r="EX46" s="366"/>
      <c r="EY46" s="366"/>
      <c r="EZ46" s="366"/>
      <c r="FA46" s="366"/>
      <c r="FB46" s="366"/>
      <c r="FC46" s="366"/>
      <c r="FD46" s="366"/>
      <c r="FE46" s="367">
        <f t="shared" ref="FE46:FE54" si="127">SUM(ER46:EV46)</f>
        <v>0</v>
      </c>
      <c r="FF46" s="367">
        <f t="shared" ref="FF46:FF54" si="128">SUM(EW46:FD46)</f>
        <v>0</v>
      </c>
      <c r="FH46" s="352"/>
      <c r="FI46" s="371"/>
      <c r="FJ46" s="372"/>
      <c r="FK46" s="372"/>
      <c r="FL46" s="372"/>
      <c r="FM46" s="373"/>
      <c r="FN46" s="366"/>
      <c r="FO46" s="366"/>
      <c r="FP46" s="366"/>
      <c r="FQ46" s="366"/>
      <c r="FR46" s="366"/>
      <c r="FS46" s="366"/>
      <c r="FT46" s="366"/>
      <c r="FU46" s="366"/>
      <c r="FV46" s="367">
        <f t="shared" ref="FV46:FV54" si="129">SUM(FI46:FM46)</f>
        <v>0</v>
      </c>
      <c r="FW46" s="367">
        <f t="shared" ref="FW46:FW54" si="130">SUM(FN46:FU46)</f>
        <v>0</v>
      </c>
      <c r="FY46" s="352"/>
      <c r="FZ46" s="371"/>
      <c r="GA46" s="372"/>
      <c r="GB46" s="372"/>
      <c r="GC46" s="372"/>
      <c r="GD46" s="373"/>
      <c r="GE46" s="366"/>
      <c r="GF46" s="366"/>
      <c r="GG46" s="366"/>
      <c r="GH46" s="366"/>
      <c r="GI46" s="366"/>
      <c r="GJ46" s="366"/>
      <c r="GK46" s="366"/>
      <c r="GL46" s="366"/>
      <c r="GM46" s="367">
        <f t="shared" ref="GM46:GM54" si="131">SUM(FZ46:GD46)</f>
        <v>0</v>
      </c>
      <c r="GN46" s="367">
        <f t="shared" ref="GN46:GN54" si="132">SUM(GE46:GL46)</f>
        <v>0</v>
      </c>
      <c r="GP46" s="352"/>
      <c r="GQ46" s="371"/>
      <c r="GR46" s="372"/>
      <c r="GS46" s="372"/>
      <c r="GT46" s="372"/>
      <c r="GU46" s="373"/>
      <c r="GV46" s="366"/>
      <c r="GW46" s="366"/>
      <c r="GX46" s="366"/>
      <c r="GY46" s="366"/>
      <c r="GZ46" s="366"/>
      <c r="HA46" s="366"/>
      <c r="HB46" s="366"/>
      <c r="HC46" s="366"/>
      <c r="HD46" s="367">
        <f t="shared" ref="HD46:HD54" si="133">SUM(GQ46:GU46)</f>
        <v>0</v>
      </c>
      <c r="HE46" s="367">
        <f t="shared" ref="HE46:HE54" si="134">SUM(GV46:HC46)</f>
        <v>0</v>
      </c>
      <c r="HG46" s="352"/>
      <c r="HH46" s="371"/>
      <c r="HI46" s="372"/>
      <c r="HJ46" s="372"/>
      <c r="HK46" s="372"/>
      <c r="HL46" s="373"/>
      <c r="HM46" s="366"/>
      <c r="HN46" s="366"/>
      <c r="HO46" s="366"/>
      <c r="HP46" s="366"/>
      <c r="HQ46" s="366"/>
      <c r="HR46" s="366"/>
      <c r="HS46" s="366"/>
      <c r="HT46" s="366"/>
      <c r="HU46" s="367">
        <f t="shared" ref="HU46:HU54" si="135">SUM(HH46:HL46)</f>
        <v>0</v>
      </c>
      <c r="HV46" s="367">
        <f t="shared" ref="HV46:HV54" si="136">SUM(HM46:HT46)</f>
        <v>0</v>
      </c>
      <c r="HX46" s="352"/>
      <c r="HY46" s="371"/>
      <c r="HZ46" s="372"/>
      <c r="IA46" s="372"/>
      <c r="IB46" s="372"/>
      <c r="IC46" s="373"/>
      <c r="ID46" s="366"/>
      <c r="IE46" s="366"/>
      <c r="IF46" s="366"/>
      <c r="IG46" s="366"/>
      <c r="IH46" s="366"/>
      <c r="II46" s="366"/>
      <c r="IJ46" s="366"/>
      <c r="IK46" s="366"/>
      <c r="IL46" s="367">
        <f t="shared" ref="IL46:IL54" si="137">SUM(HY46:IC46)</f>
        <v>0</v>
      </c>
      <c r="IM46" s="367">
        <f t="shared" ref="IM46:IM54" si="138">SUM(ID46:IK46)</f>
        <v>0</v>
      </c>
    </row>
    <row r="47" spans="3:247">
      <c r="E47" s="362" t="s">
        <v>18</v>
      </c>
      <c r="F47" s="360"/>
      <c r="G47" s="362" t="s">
        <v>25</v>
      </c>
      <c r="H47" s="368"/>
      <c r="I47" s="362"/>
      <c r="J47" s="360"/>
      <c r="K47" s="362"/>
      <c r="L47" s="360"/>
      <c r="M47" s="362"/>
      <c r="N47" s="360"/>
      <c r="O47" s="362"/>
      <c r="Q47" s="352"/>
      <c r="R47" s="371"/>
      <c r="S47" s="372"/>
      <c r="T47" s="372"/>
      <c r="U47" s="372"/>
      <c r="V47" s="373"/>
      <c r="W47" s="366"/>
      <c r="X47" s="366"/>
      <c r="Y47" s="366"/>
      <c r="Z47" s="366"/>
      <c r="AA47" s="366"/>
      <c r="AB47" s="366"/>
      <c r="AC47" s="366"/>
      <c r="AD47" s="366"/>
      <c r="AE47" s="367">
        <f t="shared" si="115"/>
        <v>0</v>
      </c>
      <c r="AF47" s="367">
        <f t="shared" si="116"/>
        <v>0</v>
      </c>
      <c r="AH47" s="351"/>
      <c r="AI47" s="371"/>
      <c r="AJ47" s="372"/>
      <c r="AK47" s="372"/>
      <c r="AL47" s="372"/>
      <c r="AM47" s="373"/>
      <c r="AN47" s="366"/>
      <c r="AO47" s="366"/>
      <c r="AP47" s="366"/>
      <c r="AQ47" s="366"/>
      <c r="AR47" s="366"/>
      <c r="AS47" s="366"/>
      <c r="AT47" s="366"/>
      <c r="AU47" s="366"/>
      <c r="AV47" s="367">
        <f t="shared" si="117"/>
        <v>0</v>
      </c>
      <c r="AW47" s="367">
        <f t="shared" si="118"/>
        <v>0</v>
      </c>
      <c r="AY47" s="352"/>
      <c r="AZ47" s="371"/>
      <c r="BA47" s="372"/>
      <c r="BB47" s="372"/>
      <c r="BC47" s="372"/>
      <c r="BD47" s="373"/>
      <c r="BE47" s="366"/>
      <c r="BF47" s="366"/>
      <c r="BG47" s="366"/>
      <c r="BH47" s="366"/>
      <c r="BI47" s="366"/>
      <c r="BJ47" s="366"/>
      <c r="BK47" s="366"/>
      <c r="BL47" s="366"/>
      <c r="BM47" s="367">
        <f t="shared" si="119"/>
        <v>0</v>
      </c>
      <c r="BN47" s="367">
        <f t="shared" si="120"/>
        <v>0</v>
      </c>
      <c r="BP47" s="352"/>
      <c r="BQ47" s="371"/>
      <c r="BR47" s="372"/>
      <c r="BS47" s="372"/>
      <c r="BT47" s="372"/>
      <c r="BU47" s="373"/>
      <c r="BV47" s="366"/>
      <c r="BW47" s="366"/>
      <c r="BX47" s="366"/>
      <c r="BY47" s="366"/>
      <c r="BZ47" s="366"/>
      <c r="CA47" s="366"/>
      <c r="CB47" s="366"/>
      <c r="CC47" s="366"/>
      <c r="CD47" s="367">
        <f t="shared" si="121"/>
        <v>0</v>
      </c>
      <c r="CE47" s="367">
        <f t="shared" si="122"/>
        <v>0</v>
      </c>
      <c r="CU47" s="352"/>
      <c r="CV47" s="371"/>
      <c r="CW47" s="372"/>
      <c r="CX47" s="372"/>
      <c r="CY47" s="372"/>
      <c r="CZ47" s="373"/>
      <c r="DA47" s="366"/>
      <c r="DB47" s="366"/>
      <c r="DC47" s="366"/>
      <c r="DD47" s="366"/>
      <c r="DE47" s="366"/>
      <c r="DF47" s="366"/>
      <c r="DG47" s="366"/>
      <c r="DH47" s="366"/>
      <c r="DI47" s="367">
        <f t="shared" si="123"/>
        <v>0</v>
      </c>
      <c r="DJ47" s="367">
        <f t="shared" si="124"/>
        <v>0</v>
      </c>
      <c r="DL47" s="352"/>
      <c r="DM47" s="371"/>
      <c r="DN47" s="372"/>
      <c r="DO47" s="372"/>
      <c r="DP47" s="372"/>
      <c r="DQ47" s="373"/>
      <c r="DR47" s="366"/>
      <c r="DS47" s="366"/>
      <c r="DT47" s="366"/>
      <c r="DU47" s="366"/>
      <c r="DV47" s="366"/>
      <c r="DW47" s="366"/>
      <c r="DX47" s="366"/>
      <c r="DY47" s="366"/>
      <c r="DZ47" s="367">
        <f t="shared" si="125"/>
        <v>0</v>
      </c>
      <c r="EA47" s="367">
        <f t="shared" si="126"/>
        <v>0</v>
      </c>
      <c r="EQ47" s="352"/>
      <c r="ER47" s="371"/>
      <c r="ES47" s="372"/>
      <c r="ET47" s="372"/>
      <c r="EU47" s="372"/>
      <c r="EV47" s="373"/>
      <c r="EW47" s="366"/>
      <c r="EX47" s="366"/>
      <c r="EY47" s="366"/>
      <c r="EZ47" s="366"/>
      <c r="FA47" s="366"/>
      <c r="FB47" s="366"/>
      <c r="FC47" s="366"/>
      <c r="FD47" s="366"/>
      <c r="FE47" s="367">
        <f t="shared" si="127"/>
        <v>0</v>
      </c>
      <c r="FF47" s="367">
        <f t="shared" si="128"/>
        <v>0</v>
      </c>
      <c r="FH47" s="352"/>
      <c r="FI47" s="371"/>
      <c r="FJ47" s="372"/>
      <c r="FK47" s="372"/>
      <c r="FL47" s="372"/>
      <c r="FM47" s="373"/>
      <c r="FN47" s="366"/>
      <c r="FO47" s="366"/>
      <c r="FP47" s="366"/>
      <c r="FQ47" s="366"/>
      <c r="FR47" s="366"/>
      <c r="FS47" s="366"/>
      <c r="FT47" s="366"/>
      <c r="FU47" s="366"/>
      <c r="FV47" s="367">
        <f t="shared" si="129"/>
        <v>0</v>
      </c>
      <c r="FW47" s="367">
        <f t="shared" si="130"/>
        <v>0</v>
      </c>
      <c r="FY47" s="352"/>
      <c r="FZ47" s="371"/>
      <c r="GA47" s="372"/>
      <c r="GB47" s="372"/>
      <c r="GC47" s="372"/>
      <c r="GD47" s="373"/>
      <c r="GE47" s="366"/>
      <c r="GF47" s="366"/>
      <c r="GG47" s="366"/>
      <c r="GH47" s="366"/>
      <c r="GI47" s="366"/>
      <c r="GJ47" s="366"/>
      <c r="GK47" s="366"/>
      <c r="GL47" s="366"/>
      <c r="GM47" s="367">
        <f t="shared" si="131"/>
        <v>0</v>
      </c>
      <c r="GN47" s="367">
        <f t="shared" si="132"/>
        <v>0</v>
      </c>
      <c r="GP47" s="352"/>
      <c r="GQ47" s="371"/>
      <c r="GR47" s="372"/>
      <c r="GS47" s="372"/>
      <c r="GT47" s="372"/>
      <c r="GU47" s="373"/>
      <c r="GV47" s="366"/>
      <c r="GW47" s="366"/>
      <c r="GX47" s="366"/>
      <c r="GY47" s="366"/>
      <c r="GZ47" s="366"/>
      <c r="HA47" s="366"/>
      <c r="HB47" s="366"/>
      <c r="HC47" s="366"/>
      <c r="HD47" s="367">
        <f t="shared" si="133"/>
        <v>0</v>
      </c>
      <c r="HE47" s="367">
        <f t="shared" si="134"/>
        <v>0</v>
      </c>
      <c r="HG47" s="352"/>
      <c r="HH47" s="371"/>
      <c r="HI47" s="372"/>
      <c r="HJ47" s="372"/>
      <c r="HK47" s="372"/>
      <c r="HL47" s="373"/>
      <c r="HM47" s="366"/>
      <c r="HN47" s="366"/>
      <c r="HO47" s="366"/>
      <c r="HP47" s="366"/>
      <c r="HQ47" s="366"/>
      <c r="HR47" s="366"/>
      <c r="HS47" s="366"/>
      <c r="HT47" s="366"/>
      <c r="HU47" s="367">
        <f t="shared" si="135"/>
        <v>0</v>
      </c>
      <c r="HV47" s="367">
        <f t="shared" si="136"/>
        <v>0</v>
      </c>
      <c r="HX47" s="352"/>
      <c r="HY47" s="371"/>
      <c r="HZ47" s="372"/>
      <c r="IA47" s="372"/>
      <c r="IB47" s="372"/>
      <c r="IC47" s="373"/>
      <c r="ID47" s="366"/>
      <c r="IE47" s="366"/>
      <c r="IF47" s="366"/>
      <c r="IG47" s="366"/>
      <c r="IH47" s="366"/>
      <c r="II47" s="366"/>
      <c r="IJ47" s="366"/>
      <c r="IK47" s="366"/>
      <c r="IL47" s="367">
        <f t="shared" si="137"/>
        <v>0</v>
      </c>
      <c r="IM47" s="367">
        <f t="shared" si="138"/>
        <v>0</v>
      </c>
    </row>
    <row r="48" spans="3:247">
      <c r="E48" s="362" t="s">
        <v>18</v>
      </c>
      <c r="F48" s="360"/>
      <c r="G48" s="362" t="s">
        <v>25</v>
      </c>
      <c r="H48" s="368"/>
      <c r="I48" s="362"/>
      <c r="J48" s="360"/>
      <c r="K48" s="362"/>
      <c r="L48" s="360"/>
      <c r="M48" s="362"/>
      <c r="N48" s="360"/>
      <c r="O48" s="362"/>
      <c r="Q48" s="352"/>
      <c r="R48" s="371"/>
      <c r="S48" s="372"/>
      <c r="T48" s="372"/>
      <c r="U48" s="372"/>
      <c r="V48" s="373"/>
      <c r="W48" s="366"/>
      <c r="X48" s="366"/>
      <c r="Y48" s="366"/>
      <c r="Z48" s="366"/>
      <c r="AA48" s="366"/>
      <c r="AB48" s="366"/>
      <c r="AC48" s="366"/>
      <c r="AD48" s="366"/>
      <c r="AE48" s="367">
        <f t="shared" si="115"/>
        <v>0</v>
      </c>
      <c r="AF48" s="367">
        <f t="shared" si="116"/>
        <v>0</v>
      </c>
      <c r="AH48" s="351"/>
      <c r="AI48" s="371"/>
      <c r="AJ48" s="372"/>
      <c r="AK48" s="372"/>
      <c r="AL48" s="372"/>
      <c r="AM48" s="373"/>
      <c r="AN48" s="366"/>
      <c r="AO48" s="366"/>
      <c r="AP48" s="366"/>
      <c r="AQ48" s="366"/>
      <c r="AR48" s="366"/>
      <c r="AS48" s="366"/>
      <c r="AT48" s="366"/>
      <c r="AU48" s="366"/>
      <c r="AV48" s="367">
        <f t="shared" si="117"/>
        <v>0</v>
      </c>
      <c r="AW48" s="367">
        <f t="shared" si="118"/>
        <v>0</v>
      </c>
      <c r="AY48" s="352"/>
      <c r="AZ48" s="371"/>
      <c r="BA48" s="372"/>
      <c r="BB48" s="372"/>
      <c r="BC48" s="372"/>
      <c r="BD48" s="373"/>
      <c r="BE48" s="366"/>
      <c r="BF48" s="366"/>
      <c r="BG48" s="366"/>
      <c r="BH48" s="366"/>
      <c r="BI48" s="366"/>
      <c r="BJ48" s="366"/>
      <c r="BK48" s="366"/>
      <c r="BL48" s="366"/>
      <c r="BM48" s="367">
        <f t="shared" si="119"/>
        <v>0</v>
      </c>
      <c r="BN48" s="367">
        <f t="shared" si="120"/>
        <v>0</v>
      </c>
      <c r="BP48" s="352"/>
      <c r="BQ48" s="371"/>
      <c r="BR48" s="372"/>
      <c r="BS48" s="372"/>
      <c r="BT48" s="372"/>
      <c r="BU48" s="373"/>
      <c r="BV48" s="366"/>
      <c r="BW48" s="366"/>
      <c r="BX48" s="366"/>
      <c r="BY48" s="366"/>
      <c r="BZ48" s="366"/>
      <c r="CA48" s="366"/>
      <c r="CB48" s="366"/>
      <c r="CC48" s="366"/>
      <c r="CD48" s="367">
        <f t="shared" si="121"/>
        <v>0</v>
      </c>
      <c r="CE48" s="367">
        <f t="shared" si="122"/>
        <v>0</v>
      </c>
      <c r="CU48" s="352"/>
      <c r="CV48" s="371"/>
      <c r="CW48" s="372"/>
      <c r="CX48" s="372"/>
      <c r="CY48" s="372"/>
      <c r="CZ48" s="373"/>
      <c r="DA48" s="366"/>
      <c r="DB48" s="366"/>
      <c r="DC48" s="366"/>
      <c r="DD48" s="366"/>
      <c r="DE48" s="366"/>
      <c r="DF48" s="366"/>
      <c r="DG48" s="366"/>
      <c r="DH48" s="366"/>
      <c r="DI48" s="367">
        <f t="shared" si="123"/>
        <v>0</v>
      </c>
      <c r="DJ48" s="367">
        <f t="shared" si="124"/>
        <v>0</v>
      </c>
      <c r="DL48" s="352"/>
      <c r="DM48" s="371"/>
      <c r="DN48" s="372"/>
      <c r="DO48" s="372"/>
      <c r="DP48" s="372"/>
      <c r="DQ48" s="373"/>
      <c r="DR48" s="366"/>
      <c r="DS48" s="366"/>
      <c r="DT48" s="366"/>
      <c r="DU48" s="366"/>
      <c r="DV48" s="366"/>
      <c r="DW48" s="366"/>
      <c r="DX48" s="366"/>
      <c r="DY48" s="366"/>
      <c r="DZ48" s="367">
        <f t="shared" si="125"/>
        <v>0</v>
      </c>
      <c r="EA48" s="367">
        <f t="shared" si="126"/>
        <v>0</v>
      </c>
      <c r="EQ48" s="352"/>
      <c r="ER48" s="371"/>
      <c r="ES48" s="372"/>
      <c r="ET48" s="372"/>
      <c r="EU48" s="372"/>
      <c r="EV48" s="373"/>
      <c r="EW48" s="366"/>
      <c r="EX48" s="366"/>
      <c r="EY48" s="366"/>
      <c r="EZ48" s="366"/>
      <c r="FA48" s="366"/>
      <c r="FB48" s="366"/>
      <c r="FC48" s="366"/>
      <c r="FD48" s="366"/>
      <c r="FE48" s="367">
        <f t="shared" si="127"/>
        <v>0</v>
      </c>
      <c r="FF48" s="367">
        <f t="shared" si="128"/>
        <v>0</v>
      </c>
      <c r="FH48" s="352"/>
      <c r="FI48" s="371"/>
      <c r="FJ48" s="372"/>
      <c r="FK48" s="372"/>
      <c r="FL48" s="372"/>
      <c r="FM48" s="373"/>
      <c r="FN48" s="366"/>
      <c r="FO48" s="366"/>
      <c r="FP48" s="366"/>
      <c r="FQ48" s="366"/>
      <c r="FR48" s="366"/>
      <c r="FS48" s="366"/>
      <c r="FT48" s="366"/>
      <c r="FU48" s="366"/>
      <c r="FV48" s="367">
        <f t="shared" si="129"/>
        <v>0</v>
      </c>
      <c r="FW48" s="367">
        <f t="shared" si="130"/>
        <v>0</v>
      </c>
      <c r="FY48" s="352"/>
      <c r="FZ48" s="371"/>
      <c r="GA48" s="372"/>
      <c r="GB48" s="372"/>
      <c r="GC48" s="372"/>
      <c r="GD48" s="373"/>
      <c r="GE48" s="366"/>
      <c r="GF48" s="366"/>
      <c r="GG48" s="366"/>
      <c r="GH48" s="366"/>
      <c r="GI48" s="366"/>
      <c r="GJ48" s="366"/>
      <c r="GK48" s="366"/>
      <c r="GL48" s="366"/>
      <c r="GM48" s="367">
        <f t="shared" si="131"/>
        <v>0</v>
      </c>
      <c r="GN48" s="367">
        <f t="shared" si="132"/>
        <v>0</v>
      </c>
      <c r="GP48" s="352"/>
      <c r="GQ48" s="371"/>
      <c r="GR48" s="372"/>
      <c r="GS48" s="372"/>
      <c r="GT48" s="372"/>
      <c r="GU48" s="373"/>
      <c r="GV48" s="366"/>
      <c r="GW48" s="366"/>
      <c r="GX48" s="366"/>
      <c r="GY48" s="366"/>
      <c r="GZ48" s="366"/>
      <c r="HA48" s="366"/>
      <c r="HB48" s="366"/>
      <c r="HC48" s="366"/>
      <c r="HD48" s="367">
        <f t="shared" si="133"/>
        <v>0</v>
      </c>
      <c r="HE48" s="367">
        <f t="shared" si="134"/>
        <v>0</v>
      </c>
      <c r="HG48" s="352"/>
      <c r="HH48" s="371"/>
      <c r="HI48" s="372"/>
      <c r="HJ48" s="372"/>
      <c r="HK48" s="372"/>
      <c r="HL48" s="373"/>
      <c r="HM48" s="366"/>
      <c r="HN48" s="366"/>
      <c r="HO48" s="366"/>
      <c r="HP48" s="366"/>
      <c r="HQ48" s="366"/>
      <c r="HR48" s="366"/>
      <c r="HS48" s="366"/>
      <c r="HT48" s="366"/>
      <c r="HU48" s="367">
        <f t="shared" si="135"/>
        <v>0</v>
      </c>
      <c r="HV48" s="367">
        <f t="shared" si="136"/>
        <v>0</v>
      </c>
      <c r="HX48" s="352"/>
      <c r="HY48" s="371"/>
      <c r="HZ48" s="372"/>
      <c r="IA48" s="372"/>
      <c r="IB48" s="372"/>
      <c r="IC48" s="373"/>
      <c r="ID48" s="366"/>
      <c r="IE48" s="366"/>
      <c r="IF48" s="366"/>
      <c r="IG48" s="366"/>
      <c r="IH48" s="366"/>
      <c r="II48" s="366"/>
      <c r="IJ48" s="366"/>
      <c r="IK48" s="366"/>
      <c r="IL48" s="367">
        <f t="shared" si="137"/>
        <v>0</v>
      </c>
      <c r="IM48" s="367">
        <f t="shared" si="138"/>
        <v>0</v>
      </c>
    </row>
    <row r="49" spans="3:247">
      <c r="E49" s="362" t="s">
        <v>18</v>
      </c>
      <c r="F49" s="360"/>
      <c r="G49" s="362" t="s">
        <v>25</v>
      </c>
      <c r="H49" s="368"/>
      <c r="I49" s="362"/>
      <c r="J49" s="360"/>
      <c r="K49" s="362"/>
      <c r="L49" s="360"/>
      <c r="M49" s="362"/>
      <c r="N49" s="360"/>
      <c r="O49" s="362"/>
      <c r="Q49" s="352"/>
      <c r="R49" s="371"/>
      <c r="S49" s="372"/>
      <c r="T49" s="372"/>
      <c r="U49" s="372"/>
      <c r="V49" s="373"/>
      <c r="W49" s="366"/>
      <c r="X49" s="366"/>
      <c r="Y49" s="366"/>
      <c r="Z49" s="366"/>
      <c r="AA49" s="366"/>
      <c r="AB49" s="366"/>
      <c r="AC49" s="366"/>
      <c r="AD49" s="366"/>
      <c r="AE49" s="367">
        <f t="shared" si="115"/>
        <v>0</v>
      </c>
      <c r="AF49" s="367">
        <f t="shared" si="116"/>
        <v>0</v>
      </c>
      <c r="AH49" s="351"/>
      <c r="AI49" s="371"/>
      <c r="AJ49" s="372"/>
      <c r="AK49" s="372"/>
      <c r="AL49" s="372"/>
      <c r="AM49" s="373"/>
      <c r="AN49" s="366"/>
      <c r="AO49" s="366"/>
      <c r="AP49" s="366"/>
      <c r="AQ49" s="366"/>
      <c r="AR49" s="366"/>
      <c r="AS49" s="366"/>
      <c r="AT49" s="366"/>
      <c r="AU49" s="366"/>
      <c r="AV49" s="367">
        <f t="shared" si="117"/>
        <v>0</v>
      </c>
      <c r="AW49" s="367">
        <f t="shared" si="118"/>
        <v>0</v>
      </c>
      <c r="AY49" s="352"/>
      <c r="AZ49" s="371"/>
      <c r="BA49" s="372"/>
      <c r="BB49" s="372"/>
      <c r="BC49" s="372"/>
      <c r="BD49" s="373"/>
      <c r="BE49" s="366"/>
      <c r="BF49" s="366"/>
      <c r="BG49" s="366"/>
      <c r="BH49" s="366"/>
      <c r="BI49" s="366"/>
      <c r="BJ49" s="366"/>
      <c r="BK49" s="366"/>
      <c r="BL49" s="366"/>
      <c r="BM49" s="367">
        <f t="shared" si="119"/>
        <v>0</v>
      </c>
      <c r="BN49" s="367">
        <f t="shared" si="120"/>
        <v>0</v>
      </c>
      <c r="BP49" s="352"/>
      <c r="BQ49" s="371"/>
      <c r="BR49" s="372"/>
      <c r="BS49" s="372"/>
      <c r="BT49" s="372"/>
      <c r="BU49" s="373"/>
      <c r="BV49" s="366"/>
      <c r="BW49" s="366"/>
      <c r="BX49" s="366"/>
      <c r="BY49" s="366"/>
      <c r="BZ49" s="366"/>
      <c r="CA49" s="366"/>
      <c r="CB49" s="366"/>
      <c r="CC49" s="366"/>
      <c r="CD49" s="367">
        <f t="shared" si="121"/>
        <v>0</v>
      </c>
      <c r="CE49" s="367">
        <f t="shared" si="122"/>
        <v>0</v>
      </c>
      <c r="CU49" s="352"/>
      <c r="CV49" s="371"/>
      <c r="CW49" s="372"/>
      <c r="CX49" s="372"/>
      <c r="CY49" s="372"/>
      <c r="CZ49" s="373"/>
      <c r="DA49" s="366"/>
      <c r="DB49" s="366"/>
      <c r="DC49" s="366"/>
      <c r="DD49" s="366"/>
      <c r="DE49" s="366"/>
      <c r="DF49" s="366"/>
      <c r="DG49" s="366"/>
      <c r="DH49" s="366"/>
      <c r="DI49" s="367">
        <f t="shared" si="123"/>
        <v>0</v>
      </c>
      <c r="DJ49" s="367">
        <f t="shared" si="124"/>
        <v>0</v>
      </c>
      <c r="DL49" s="352"/>
      <c r="DM49" s="371"/>
      <c r="DN49" s="372"/>
      <c r="DO49" s="372"/>
      <c r="DP49" s="372"/>
      <c r="DQ49" s="373"/>
      <c r="DR49" s="366"/>
      <c r="DS49" s="366"/>
      <c r="DT49" s="366"/>
      <c r="DU49" s="366"/>
      <c r="DV49" s="366"/>
      <c r="DW49" s="366"/>
      <c r="DX49" s="366"/>
      <c r="DY49" s="366"/>
      <c r="DZ49" s="367">
        <f t="shared" si="125"/>
        <v>0</v>
      </c>
      <c r="EA49" s="367">
        <f t="shared" si="126"/>
        <v>0</v>
      </c>
      <c r="EQ49" s="352"/>
      <c r="ER49" s="371"/>
      <c r="ES49" s="372"/>
      <c r="ET49" s="372"/>
      <c r="EU49" s="372"/>
      <c r="EV49" s="373"/>
      <c r="EW49" s="366"/>
      <c r="EX49" s="366"/>
      <c r="EY49" s="366"/>
      <c r="EZ49" s="366"/>
      <c r="FA49" s="366"/>
      <c r="FB49" s="366"/>
      <c r="FC49" s="366"/>
      <c r="FD49" s="366"/>
      <c r="FE49" s="367">
        <f t="shared" si="127"/>
        <v>0</v>
      </c>
      <c r="FF49" s="367">
        <f t="shared" si="128"/>
        <v>0</v>
      </c>
      <c r="FH49" s="352"/>
      <c r="FI49" s="371"/>
      <c r="FJ49" s="372"/>
      <c r="FK49" s="372"/>
      <c r="FL49" s="372"/>
      <c r="FM49" s="373"/>
      <c r="FN49" s="366"/>
      <c r="FO49" s="366"/>
      <c r="FP49" s="366"/>
      <c r="FQ49" s="366"/>
      <c r="FR49" s="366"/>
      <c r="FS49" s="366"/>
      <c r="FT49" s="366"/>
      <c r="FU49" s="366"/>
      <c r="FV49" s="367">
        <f t="shared" si="129"/>
        <v>0</v>
      </c>
      <c r="FW49" s="367">
        <f t="shared" si="130"/>
        <v>0</v>
      </c>
      <c r="FY49" s="352"/>
      <c r="FZ49" s="371"/>
      <c r="GA49" s="372"/>
      <c r="GB49" s="372"/>
      <c r="GC49" s="372"/>
      <c r="GD49" s="373"/>
      <c r="GE49" s="366"/>
      <c r="GF49" s="366"/>
      <c r="GG49" s="366"/>
      <c r="GH49" s="366"/>
      <c r="GI49" s="366"/>
      <c r="GJ49" s="366"/>
      <c r="GK49" s="366"/>
      <c r="GL49" s="366"/>
      <c r="GM49" s="367">
        <f t="shared" si="131"/>
        <v>0</v>
      </c>
      <c r="GN49" s="367">
        <f t="shared" si="132"/>
        <v>0</v>
      </c>
      <c r="GP49" s="352"/>
      <c r="GQ49" s="371"/>
      <c r="GR49" s="372"/>
      <c r="GS49" s="372"/>
      <c r="GT49" s="372"/>
      <c r="GU49" s="373"/>
      <c r="GV49" s="366"/>
      <c r="GW49" s="366"/>
      <c r="GX49" s="366"/>
      <c r="GY49" s="366"/>
      <c r="GZ49" s="366"/>
      <c r="HA49" s="366"/>
      <c r="HB49" s="366"/>
      <c r="HC49" s="366"/>
      <c r="HD49" s="367">
        <f t="shared" si="133"/>
        <v>0</v>
      </c>
      <c r="HE49" s="367">
        <f t="shared" si="134"/>
        <v>0</v>
      </c>
      <c r="HG49" s="352"/>
      <c r="HH49" s="371"/>
      <c r="HI49" s="372"/>
      <c r="HJ49" s="372"/>
      <c r="HK49" s="372"/>
      <c r="HL49" s="373"/>
      <c r="HM49" s="366"/>
      <c r="HN49" s="366"/>
      <c r="HO49" s="366"/>
      <c r="HP49" s="366"/>
      <c r="HQ49" s="366"/>
      <c r="HR49" s="366"/>
      <c r="HS49" s="366"/>
      <c r="HT49" s="366"/>
      <c r="HU49" s="367">
        <f t="shared" si="135"/>
        <v>0</v>
      </c>
      <c r="HV49" s="367">
        <f t="shared" si="136"/>
        <v>0</v>
      </c>
      <c r="HX49" s="352"/>
      <c r="HY49" s="371"/>
      <c r="HZ49" s="372"/>
      <c r="IA49" s="372"/>
      <c r="IB49" s="372"/>
      <c r="IC49" s="373"/>
      <c r="ID49" s="366"/>
      <c r="IE49" s="366"/>
      <c r="IF49" s="366"/>
      <c r="IG49" s="366"/>
      <c r="IH49" s="366"/>
      <c r="II49" s="366"/>
      <c r="IJ49" s="366"/>
      <c r="IK49" s="366"/>
      <c r="IL49" s="367">
        <f t="shared" si="137"/>
        <v>0</v>
      </c>
      <c r="IM49" s="367">
        <f t="shared" si="138"/>
        <v>0</v>
      </c>
    </row>
    <row r="50" spans="3:247">
      <c r="E50" s="362" t="s">
        <v>18</v>
      </c>
      <c r="F50" s="360"/>
      <c r="G50" s="362" t="s">
        <v>25</v>
      </c>
      <c r="H50" s="368"/>
      <c r="I50" s="362"/>
      <c r="J50" s="360"/>
      <c r="K50" s="362"/>
      <c r="L50" s="360"/>
      <c r="M50" s="362"/>
      <c r="N50" s="360"/>
      <c r="O50" s="362"/>
      <c r="Q50" s="352"/>
      <c r="R50" s="371"/>
      <c r="S50" s="372"/>
      <c r="T50" s="372"/>
      <c r="U50" s="372"/>
      <c r="V50" s="373"/>
      <c r="W50" s="366"/>
      <c r="X50" s="366"/>
      <c r="Y50" s="366"/>
      <c r="Z50" s="366"/>
      <c r="AA50" s="366"/>
      <c r="AB50" s="366"/>
      <c r="AC50" s="366"/>
      <c r="AD50" s="366"/>
      <c r="AE50" s="367">
        <f>SUM(R50:V50)</f>
        <v>0</v>
      </c>
      <c r="AF50" s="367">
        <f t="shared" si="116"/>
        <v>0</v>
      </c>
      <c r="AH50" s="351"/>
      <c r="AI50" s="371"/>
      <c r="AJ50" s="372"/>
      <c r="AK50" s="372"/>
      <c r="AL50" s="372"/>
      <c r="AM50" s="373"/>
      <c r="AN50" s="366"/>
      <c r="AO50" s="366"/>
      <c r="AP50" s="366"/>
      <c r="AQ50" s="366"/>
      <c r="AR50" s="366"/>
      <c r="AS50" s="366"/>
      <c r="AT50" s="366"/>
      <c r="AU50" s="366"/>
      <c r="AV50" s="367">
        <f>SUM(AI50:AM50)</f>
        <v>0</v>
      </c>
      <c r="AW50" s="367">
        <f t="shared" si="118"/>
        <v>0</v>
      </c>
      <c r="AY50" s="352"/>
      <c r="AZ50" s="371"/>
      <c r="BA50" s="372"/>
      <c r="BB50" s="372"/>
      <c r="BC50" s="372"/>
      <c r="BD50" s="373"/>
      <c r="BE50" s="366"/>
      <c r="BF50" s="366"/>
      <c r="BG50" s="366"/>
      <c r="BH50" s="366"/>
      <c r="BI50" s="366"/>
      <c r="BJ50" s="366"/>
      <c r="BK50" s="366"/>
      <c r="BL50" s="366"/>
      <c r="BM50" s="367">
        <f>SUM(AZ50:BD50)</f>
        <v>0</v>
      </c>
      <c r="BN50" s="367">
        <f t="shared" si="120"/>
        <v>0</v>
      </c>
      <c r="BP50" s="352"/>
      <c r="BQ50" s="371"/>
      <c r="BR50" s="372"/>
      <c r="BS50" s="372"/>
      <c r="BT50" s="372"/>
      <c r="BU50" s="373"/>
      <c r="BV50" s="366"/>
      <c r="BW50" s="366"/>
      <c r="BX50" s="366"/>
      <c r="BY50" s="366"/>
      <c r="BZ50" s="366"/>
      <c r="CA50" s="366"/>
      <c r="CB50" s="366"/>
      <c r="CC50" s="366"/>
      <c r="CD50" s="367">
        <f t="shared" si="121"/>
        <v>0</v>
      </c>
      <c r="CE50" s="367">
        <f t="shared" si="122"/>
        <v>0</v>
      </c>
      <c r="CU50" s="352"/>
      <c r="CV50" s="371"/>
      <c r="CW50" s="372"/>
      <c r="CX50" s="372"/>
      <c r="CY50" s="372"/>
      <c r="CZ50" s="373"/>
      <c r="DA50" s="366"/>
      <c r="DB50" s="366"/>
      <c r="DC50" s="366"/>
      <c r="DD50" s="366"/>
      <c r="DE50" s="366"/>
      <c r="DF50" s="366"/>
      <c r="DG50" s="366"/>
      <c r="DH50" s="366"/>
      <c r="DI50" s="367">
        <f t="shared" si="123"/>
        <v>0</v>
      </c>
      <c r="DJ50" s="367">
        <f t="shared" si="124"/>
        <v>0</v>
      </c>
      <c r="DL50" s="352"/>
      <c r="DM50" s="371"/>
      <c r="DN50" s="372"/>
      <c r="DO50" s="372"/>
      <c r="DP50" s="372"/>
      <c r="DQ50" s="373"/>
      <c r="DR50" s="366"/>
      <c r="DS50" s="366"/>
      <c r="DT50" s="366"/>
      <c r="DU50" s="366"/>
      <c r="DV50" s="366"/>
      <c r="DW50" s="366"/>
      <c r="DX50" s="366"/>
      <c r="DY50" s="366"/>
      <c r="DZ50" s="367">
        <f t="shared" si="125"/>
        <v>0</v>
      </c>
      <c r="EA50" s="367">
        <f t="shared" si="126"/>
        <v>0</v>
      </c>
      <c r="EQ50" s="352"/>
      <c r="ER50" s="371"/>
      <c r="ES50" s="372"/>
      <c r="ET50" s="372"/>
      <c r="EU50" s="372"/>
      <c r="EV50" s="373"/>
      <c r="EW50" s="366"/>
      <c r="EX50" s="366"/>
      <c r="EY50" s="366"/>
      <c r="EZ50" s="366"/>
      <c r="FA50" s="366"/>
      <c r="FB50" s="366"/>
      <c r="FC50" s="366"/>
      <c r="FD50" s="366"/>
      <c r="FE50" s="367">
        <f t="shared" si="127"/>
        <v>0</v>
      </c>
      <c r="FF50" s="367">
        <f t="shared" si="128"/>
        <v>0</v>
      </c>
      <c r="FH50" s="352"/>
      <c r="FI50" s="371"/>
      <c r="FJ50" s="372"/>
      <c r="FK50" s="372"/>
      <c r="FL50" s="372"/>
      <c r="FM50" s="373"/>
      <c r="FN50" s="366"/>
      <c r="FO50" s="366"/>
      <c r="FP50" s="366"/>
      <c r="FQ50" s="366"/>
      <c r="FR50" s="366"/>
      <c r="FS50" s="366"/>
      <c r="FT50" s="366"/>
      <c r="FU50" s="366"/>
      <c r="FV50" s="367">
        <f t="shared" si="129"/>
        <v>0</v>
      </c>
      <c r="FW50" s="367">
        <f t="shared" si="130"/>
        <v>0</v>
      </c>
      <c r="FY50" s="352"/>
      <c r="FZ50" s="371"/>
      <c r="GA50" s="372"/>
      <c r="GB50" s="372"/>
      <c r="GC50" s="372"/>
      <c r="GD50" s="373"/>
      <c r="GE50" s="366"/>
      <c r="GF50" s="366"/>
      <c r="GG50" s="366"/>
      <c r="GH50" s="366"/>
      <c r="GI50" s="366"/>
      <c r="GJ50" s="366"/>
      <c r="GK50" s="366"/>
      <c r="GL50" s="366"/>
      <c r="GM50" s="367">
        <f t="shared" si="131"/>
        <v>0</v>
      </c>
      <c r="GN50" s="367">
        <f t="shared" si="132"/>
        <v>0</v>
      </c>
      <c r="GP50" s="352"/>
      <c r="GQ50" s="371"/>
      <c r="GR50" s="372"/>
      <c r="GS50" s="372"/>
      <c r="GT50" s="372"/>
      <c r="GU50" s="373"/>
      <c r="GV50" s="366"/>
      <c r="GW50" s="366"/>
      <c r="GX50" s="366"/>
      <c r="GY50" s="366"/>
      <c r="GZ50" s="366"/>
      <c r="HA50" s="366"/>
      <c r="HB50" s="366"/>
      <c r="HC50" s="366"/>
      <c r="HD50" s="367">
        <f t="shared" si="133"/>
        <v>0</v>
      </c>
      <c r="HE50" s="367">
        <f t="shared" si="134"/>
        <v>0</v>
      </c>
      <c r="HG50" s="352"/>
      <c r="HH50" s="371"/>
      <c r="HI50" s="372"/>
      <c r="HJ50" s="372"/>
      <c r="HK50" s="372"/>
      <c r="HL50" s="373"/>
      <c r="HM50" s="366"/>
      <c r="HN50" s="366"/>
      <c r="HO50" s="366"/>
      <c r="HP50" s="366"/>
      <c r="HQ50" s="366"/>
      <c r="HR50" s="366"/>
      <c r="HS50" s="366"/>
      <c r="HT50" s="366"/>
      <c r="HU50" s="367">
        <f t="shared" si="135"/>
        <v>0</v>
      </c>
      <c r="HV50" s="367">
        <f t="shared" si="136"/>
        <v>0</v>
      </c>
      <c r="HX50" s="352"/>
      <c r="HY50" s="371"/>
      <c r="HZ50" s="372"/>
      <c r="IA50" s="372"/>
      <c r="IB50" s="372"/>
      <c r="IC50" s="373"/>
      <c r="ID50" s="366"/>
      <c r="IE50" s="366"/>
      <c r="IF50" s="366"/>
      <c r="IG50" s="366"/>
      <c r="IH50" s="366"/>
      <c r="II50" s="366"/>
      <c r="IJ50" s="366"/>
      <c r="IK50" s="366"/>
      <c r="IL50" s="367">
        <f t="shared" si="137"/>
        <v>0</v>
      </c>
      <c r="IM50" s="367">
        <f t="shared" si="138"/>
        <v>0</v>
      </c>
    </row>
    <row r="51" spans="3:247">
      <c r="E51" s="362" t="s">
        <v>18</v>
      </c>
      <c r="F51" s="360"/>
      <c r="G51" s="362" t="s">
        <v>25</v>
      </c>
      <c r="H51" s="368"/>
      <c r="I51" s="362"/>
      <c r="J51" s="360"/>
      <c r="K51" s="362"/>
      <c r="L51" s="360"/>
      <c r="M51" s="362"/>
      <c r="N51" s="360"/>
      <c r="O51" s="362"/>
      <c r="Q51" s="352"/>
      <c r="R51" s="371"/>
      <c r="S51" s="372"/>
      <c r="T51" s="372"/>
      <c r="U51" s="372"/>
      <c r="V51" s="373"/>
      <c r="W51" s="366"/>
      <c r="X51" s="366"/>
      <c r="Y51" s="366"/>
      <c r="Z51" s="366"/>
      <c r="AA51" s="366"/>
      <c r="AB51" s="366"/>
      <c r="AC51" s="366"/>
      <c r="AD51" s="366"/>
      <c r="AE51" s="367">
        <f t="shared" ref="AE51:AE54" si="139">SUM(R51:V51)</f>
        <v>0</v>
      </c>
      <c r="AF51" s="367">
        <f t="shared" si="116"/>
        <v>0</v>
      </c>
      <c r="AH51" s="351"/>
      <c r="AI51" s="371"/>
      <c r="AJ51" s="372"/>
      <c r="AK51" s="372"/>
      <c r="AL51" s="372"/>
      <c r="AM51" s="373"/>
      <c r="AN51" s="366"/>
      <c r="AO51" s="366"/>
      <c r="AP51" s="366"/>
      <c r="AQ51" s="366"/>
      <c r="AR51" s="366"/>
      <c r="AS51" s="366"/>
      <c r="AT51" s="366"/>
      <c r="AU51" s="366"/>
      <c r="AV51" s="367">
        <f t="shared" ref="AV51:AV54" si="140">SUM(AI51:AM51)</f>
        <v>0</v>
      </c>
      <c r="AW51" s="367">
        <f t="shared" si="118"/>
        <v>0</v>
      </c>
      <c r="AY51" s="352"/>
      <c r="AZ51" s="371"/>
      <c r="BA51" s="372"/>
      <c r="BB51" s="372"/>
      <c r="BC51" s="372"/>
      <c r="BD51" s="373"/>
      <c r="BE51" s="366"/>
      <c r="BF51" s="366"/>
      <c r="BG51" s="366"/>
      <c r="BH51" s="366"/>
      <c r="BI51" s="366"/>
      <c r="BJ51" s="366"/>
      <c r="BK51" s="366"/>
      <c r="BL51" s="366"/>
      <c r="BM51" s="367">
        <f t="shared" ref="BM51:BM54" si="141">SUM(AZ51:BD51)</f>
        <v>0</v>
      </c>
      <c r="BN51" s="367">
        <f t="shared" si="120"/>
        <v>0</v>
      </c>
      <c r="BP51" s="352"/>
      <c r="BQ51" s="371"/>
      <c r="BR51" s="372"/>
      <c r="BS51" s="372"/>
      <c r="BT51" s="372"/>
      <c r="BU51" s="373"/>
      <c r="BV51" s="366"/>
      <c r="BW51" s="366"/>
      <c r="BX51" s="366"/>
      <c r="BY51" s="366"/>
      <c r="BZ51" s="366"/>
      <c r="CA51" s="366"/>
      <c r="CB51" s="366"/>
      <c r="CC51" s="366"/>
      <c r="CD51" s="367">
        <f t="shared" si="121"/>
        <v>0</v>
      </c>
      <c r="CE51" s="367">
        <f t="shared" si="122"/>
        <v>0</v>
      </c>
      <c r="CU51" s="352"/>
      <c r="CV51" s="371"/>
      <c r="CW51" s="372"/>
      <c r="CX51" s="372"/>
      <c r="CY51" s="372"/>
      <c r="CZ51" s="373"/>
      <c r="DA51" s="366"/>
      <c r="DB51" s="366"/>
      <c r="DC51" s="366"/>
      <c r="DD51" s="366"/>
      <c r="DE51" s="366"/>
      <c r="DF51" s="366"/>
      <c r="DG51" s="366"/>
      <c r="DH51" s="366"/>
      <c r="DI51" s="367">
        <f t="shared" si="123"/>
        <v>0</v>
      </c>
      <c r="DJ51" s="367">
        <f t="shared" si="124"/>
        <v>0</v>
      </c>
      <c r="DL51" s="352"/>
      <c r="DM51" s="371"/>
      <c r="DN51" s="372"/>
      <c r="DO51" s="372"/>
      <c r="DP51" s="372"/>
      <c r="DQ51" s="373"/>
      <c r="DR51" s="366"/>
      <c r="DS51" s="366"/>
      <c r="DT51" s="366"/>
      <c r="DU51" s="366"/>
      <c r="DV51" s="366"/>
      <c r="DW51" s="366"/>
      <c r="DX51" s="366"/>
      <c r="DY51" s="366"/>
      <c r="DZ51" s="367">
        <f t="shared" si="125"/>
        <v>0</v>
      </c>
      <c r="EA51" s="367">
        <f t="shared" si="126"/>
        <v>0</v>
      </c>
      <c r="EQ51" s="352"/>
      <c r="ER51" s="371"/>
      <c r="ES51" s="372"/>
      <c r="ET51" s="372"/>
      <c r="EU51" s="372"/>
      <c r="EV51" s="373"/>
      <c r="EW51" s="366"/>
      <c r="EX51" s="366"/>
      <c r="EY51" s="366"/>
      <c r="EZ51" s="366"/>
      <c r="FA51" s="366"/>
      <c r="FB51" s="366"/>
      <c r="FC51" s="366"/>
      <c r="FD51" s="366"/>
      <c r="FE51" s="367">
        <f t="shared" si="127"/>
        <v>0</v>
      </c>
      <c r="FF51" s="367">
        <f t="shared" si="128"/>
        <v>0</v>
      </c>
      <c r="FH51" s="352"/>
      <c r="FI51" s="371"/>
      <c r="FJ51" s="372"/>
      <c r="FK51" s="372"/>
      <c r="FL51" s="372"/>
      <c r="FM51" s="373"/>
      <c r="FN51" s="366"/>
      <c r="FO51" s="366"/>
      <c r="FP51" s="366"/>
      <c r="FQ51" s="366"/>
      <c r="FR51" s="366"/>
      <c r="FS51" s="366"/>
      <c r="FT51" s="366"/>
      <c r="FU51" s="366"/>
      <c r="FV51" s="367">
        <f t="shared" si="129"/>
        <v>0</v>
      </c>
      <c r="FW51" s="367">
        <f t="shared" si="130"/>
        <v>0</v>
      </c>
      <c r="FY51" s="352"/>
      <c r="FZ51" s="371"/>
      <c r="GA51" s="372"/>
      <c r="GB51" s="372"/>
      <c r="GC51" s="372"/>
      <c r="GD51" s="373"/>
      <c r="GE51" s="366"/>
      <c r="GF51" s="366"/>
      <c r="GG51" s="366"/>
      <c r="GH51" s="366"/>
      <c r="GI51" s="366"/>
      <c r="GJ51" s="366"/>
      <c r="GK51" s="366"/>
      <c r="GL51" s="366"/>
      <c r="GM51" s="367">
        <f t="shared" si="131"/>
        <v>0</v>
      </c>
      <c r="GN51" s="367">
        <f t="shared" si="132"/>
        <v>0</v>
      </c>
      <c r="GP51" s="352"/>
      <c r="GQ51" s="371"/>
      <c r="GR51" s="372"/>
      <c r="GS51" s="372"/>
      <c r="GT51" s="372"/>
      <c r="GU51" s="373"/>
      <c r="GV51" s="366"/>
      <c r="GW51" s="366"/>
      <c r="GX51" s="366"/>
      <c r="GY51" s="366"/>
      <c r="GZ51" s="366"/>
      <c r="HA51" s="366"/>
      <c r="HB51" s="366"/>
      <c r="HC51" s="366"/>
      <c r="HD51" s="367">
        <f t="shared" si="133"/>
        <v>0</v>
      </c>
      <c r="HE51" s="367">
        <f t="shared" si="134"/>
        <v>0</v>
      </c>
      <c r="HG51" s="352"/>
      <c r="HH51" s="371"/>
      <c r="HI51" s="372"/>
      <c r="HJ51" s="372"/>
      <c r="HK51" s="372"/>
      <c r="HL51" s="373"/>
      <c r="HM51" s="366"/>
      <c r="HN51" s="366"/>
      <c r="HO51" s="366"/>
      <c r="HP51" s="366"/>
      <c r="HQ51" s="366"/>
      <c r="HR51" s="366"/>
      <c r="HS51" s="366"/>
      <c r="HT51" s="366"/>
      <c r="HU51" s="367">
        <f t="shared" si="135"/>
        <v>0</v>
      </c>
      <c r="HV51" s="367">
        <f t="shared" si="136"/>
        <v>0</v>
      </c>
      <c r="HX51" s="352"/>
      <c r="HY51" s="371"/>
      <c r="HZ51" s="372"/>
      <c r="IA51" s="372"/>
      <c r="IB51" s="372"/>
      <c r="IC51" s="373"/>
      <c r="ID51" s="366"/>
      <c r="IE51" s="366"/>
      <c r="IF51" s="366"/>
      <c r="IG51" s="366"/>
      <c r="IH51" s="366"/>
      <c r="II51" s="366"/>
      <c r="IJ51" s="366"/>
      <c r="IK51" s="366"/>
      <c r="IL51" s="367">
        <f t="shared" si="137"/>
        <v>0</v>
      </c>
      <c r="IM51" s="367">
        <f t="shared" si="138"/>
        <v>0</v>
      </c>
    </row>
    <row r="52" spans="3:247" ht="12.6" customHeight="1">
      <c r="E52" s="362" t="s">
        <v>18</v>
      </c>
      <c r="F52" s="360"/>
      <c r="G52" s="362" t="s">
        <v>25</v>
      </c>
      <c r="H52" s="368"/>
      <c r="I52" s="362"/>
      <c r="J52" s="360"/>
      <c r="K52" s="362"/>
      <c r="L52" s="360"/>
      <c r="M52" s="362"/>
      <c r="N52" s="360"/>
      <c r="O52" s="362"/>
      <c r="Q52" s="352"/>
      <c r="R52" s="371"/>
      <c r="S52" s="372"/>
      <c r="T52" s="372"/>
      <c r="U52" s="372"/>
      <c r="V52" s="373"/>
      <c r="W52" s="366"/>
      <c r="X52" s="366"/>
      <c r="Y52" s="366"/>
      <c r="Z52" s="366"/>
      <c r="AA52" s="366"/>
      <c r="AB52" s="366"/>
      <c r="AC52" s="366"/>
      <c r="AD52" s="366"/>
      <c r="AE52" s="367">
        <f t="shared" si="139"/>
        <v>0</v>
      </c>
      <c r="AF52" s="367">
        <f t="shared" si="116"/>
        <v>0</v>
      </c>
      <c r="AH52" s="351"/>
      <c r="AI52" s="371"/>
      <c r="AJ52" s="372"/>
      <c r="AK52" s="372"/>
      <c r="AL52" s="372"/>
      <c r="AM52" s="373"/>
      <c r="AN52" s="366"/>
      <c r="AO52" s="366"/>
      <c r="AP52" s="366"/>
      <c r="AQ52" s="366"/>
      <c r="AR52" s="366"/>
      <c r="AS52" s="366"/>
      <c r="AT52" s="366"/>
      <c r="AU52" s="366"/>
      <c r="AV52" s="367">
        <f t="shared" si="140"/>
        <v>0</v>
      </c>
      <c r="AW52" s="367">
        <f t="shared" si="118"/>
        <v>0</v>
      </c>
      <c r="AY52" s="352"/>
      <c r="AZ52" s="371"/>
      <c r="BA52" s="372"/>
      <c r="BB52" s="372"/>
      <c r="BC52" s="372"/>
      <c r="BD52" s="373"/>
      <c r="BE52" s="366"/>
      <c r="BF52" s="366"/>
      <c r="BG52" s="366"/>
      <c r="BH52" s="366"/>
      <c r="BI52" s="366"/>
      <c r="BJ52" s="366"/>
      <c r="BK52" s="366"/>
      <c r="BL52" s="366"/>
      <c r="BM52" s="367">
        <f t="shared" si="141"/>
        <v>0</v>
      </c>
      <c r="BN52" s="367">
        <f t="shared" si="120"/>
        <v>0</v>
      </c>
      <c r="BP52" s="352"/>
      <c r="BQ52" s="371"/>
      <c r="BR52" s="372"/>
      <c r="BS52" s="372"/>
      <c r="BT52" s="372"/>
      <c r="BU52" s="373"/>
      <c r="BV52" s="366"/>
      <c r="BW52" s="366"/>
      <c r="BX52" s="366"/>
      <c r="BY52" s="366"/>
      <c r="BZ52" s="366"/>
      <c r="CA52" s="366"/>
      <c r="CB52" s="366"/>
      <c r="CC52" s="366"/>
      <c r="CD52" s="367">
        <f t="shared" si="121"/>
        <v>0</v>
      </c>
      <c r="CE52" s="367">
        <f t="shared" si="122"/>
        <v>0</v>
      </c>
      <c r="CU52" s="352"/>
      <c r="CV52" s="371"/>
      <c r="CW52" s="372"/>
      <c r="CX52" s="372"/>
      <c r="CY52" s="372"/>
      <c r="CZ52" s="373"/>
      <c r="DA52" s="366"/>
      <c r="DB52" s="366"/>
      <c r="DC52" s="366"/>
      <c r="DD52" s="366"/>
      <c r="DE52" s="366"/>
      <c r="DF52" s="366"/>
      <c r="DG52" s="366"/>
      <c r="DH52" s="366"/>
      <c r="DI52" s="367">
        <f t="shared" si="123"/>
        <v>0</v>
      </c>
      <c r="DJ52" s="367">
        <f t="shared" si="124"/>
        <v>0</v>
      </c>
      <c r="DL52" s="352"/>
      <c r="DM52" s="371"/>
      <c r="DN52" s="372"/>
      <c r="DO52" s="372"/>
      <c r="DP52" s="372"/>
      <c r="DQ52" s="373"/>
      <c r="DR52" s="366"/>
      <c r="DS52" s="366"/>
      <c r="DT52" s="366"/>
      <c r="DU52" s="366"/>
      <c r="DV52" s="366"/>
      <c r="DW52" s="366"/>
      <c r="DX52" s="366"/>
      <c r="DY52" s="366"/>
      <c r="DZ52" s="367">
        <f t="shared" si="125"/>
        <v>0</v>
      </c>
      <c r="EA52" s="367">
        <f t="shared" si="126"/>
        <v>0</v>
      </c>
      <c r="EQ52" s="352"/>
      <c r="ER52" s="371"/>
      <c r="ES52" s="372"/>
      <c r="ET52" s="372"/>
      <c r="EU52" s="372"/>
      <c r="EV52" s="373"/>
      <c r="EW52" s="366"/>
      <c r="EX52" s="366"/>
      <c r="EY52" s="366"/>
      <c r="EZ52" s="366"/>
      <c r="FA52" s="366"/>
      <c r="FB52" s="366"/>
      <c r="FC52" s="366"/>
      <c r="FD52" s="366"/>
      <c r="FE52" s="367">
        <f t="shared" si="127"/>
        <v>0</v>
      </c>
      <c r="FF52" s="367">
        <f t="shared" si="128"/>
        <v>0</v>
      </c>
      <c r="FH52" s="352"/>
      <c r="FI52" s="371"/>
      <c r="FJ52" s="372"/>
      <c r="FK52" s="372"/>
      <c r="FL52" s="372"/>
      <c r="FM52" s="373"/>
      <c r="FN52" s="366"/>
      <c r="FO52" s="366"/>
      <c r="FP52" s="366"/>
      <c r="FQ52" s="366"/>
      <c r="FR52" s="366"/>
      <c r="FS52" s="366"/>
      <c r="FT52" s="366"/>
      <c r="FU52" s="366"/>
      <c r="FV52" s="367">
        <f t="shared" si="129"/>
        <v>0</v>
      </c>
      <c r="FW52" s="367">
        <f t="shared" si="130"/>
        <v>0</v>
      </c>
      <c r="FY52" s="352"/>
      <c r="FZ52" s="371"/>
      <c r="GA52" s="372"/>
      <c r="GB52" s="372"/>
      <c r="GC52" s="372"/>
      <c r="GD52" s="373"/>
      <c r="GE52" s="366"/>
      <c r="GF52" s="366"/>
      <c r="GG52" s="366"/>
      <c r="GH52" s="366"/>
      <c r="GI52" s="366"/>
      <c r="GJ52" s="366"/>
      <c r="GK52" s="366"/>
      <c r="GL52" s="366"/>
      <c r="GM52" s="367">
        <f t="shared" si="131"/>
        <v>0</v>
      </c>
      <c r="GN52" s="367">
        <f t="shared" si="132"/>
        <v>0</v>
      </c>
      <c r="GP52" s="352"/>
      <c r="GQ52" s="371"/>
      <c r="GR52" s="372"/>
      <c r="GS52" s="372"/>
      <c r="GT52" s="372"/>
      <c r="GU52" s="373"/>
      <c r="GV52" s="366"/>
      <c r="GW52" s="366"/>
      <c r="GX52" s="366"/>
      <c r="GY52" s="366"/>
      <c r="GZ52" s="366"/>
      <c r="HA52" s="366"/>
      <c r="HB52" s="366"/>
      <c r="HC52" s="366"/>
      <c r="HD52" s="367">
        <f t="shared" si="133"/>
        <v>0</v>
      </c>
      <c r="HE52" s="367">
        <f t="shared" si="134"/>
        <v>0</v>
      </c>
      <c r="HG52" s="352"/>
      <c r="HH52" s="371"/>
      <c r="HI52" s="372"/>
      <c r="HJ52" s="372"/>
      <c r="HK52" s="372"/>
      <c r="HL52" s="373"/>
      <c r="HM52" s="366"/>
      <c r="HN52" s="366"/>
      <c r="HO52" s="366"/>
      <c r="HP52" s="366"/>
      <c r="HQ52" s="366"/>
      <c r="HR52" s="366"/>
      <c r="HS52" s="366"/>
      <c r="HT52" s="366"/>
      <c r="HU52" s="367">
        <f t="shared" si="135"/>
        <v>0</v>
      </c>
      <c r="HV52" s="367">
        <f t="shared" si="136"/>
        <v>0</v>
      </c>
      <c r="HX52" s="352"/>
      <c r="HY52" s="371"/>
      <c r="HZ52" s="372"/>
      <c r="IA52" s="372"/>
      <c r="IB52" s="372"/>
      <c r="IC52" s="373"/>
      <c r="ID52" s="366"/>
      <c r="IE52" s="366"/>
      <c r="IF52" s="366"/>
      <c r="IG52" s="366"/>
      <c r="IH52" s="366"/>
      <c r="II52" s="366"/>
      <c r="IJ52" s="366"/>
      <c r="IK52" s="366"/>
      <c r="IL52" s="367">
        <f t="shared" si="137"/>
        <v>0</v>
      </c>
      <c r="IM52" s="367">
        <f t="shared" si="138"/>
        <v>0</v>
      </c>
    </row>
    <row r="53" spans="3:247" ht="12.6" customHeight="1">
      <c r="E53" s="362" t="s">
        <v>18</v>
      </c>
      <c r="F53" s="360"/>
      <c r="G53" s="362" t="s">
        <v>25</v>
      </c>
      <c r="H53" s="368"/>
      <c r="I53" s="362"/>
      <c r="J53" s="360"/>
      <c r="K53" s="362"/>
      <c r="L53" s="360"/>
      <c r="M53" s="362"/>
      <c r="N53" s="360"/>
      <c r="O53" s="362"/>
      <c r="Q53" s="352"/>
      <c r="R53" s="371"/>
      <c r="S53" s="372"/>
      <c r="T53" s="372"/>
      <c r="U53" s="372"/>
      <c r="V53" s="373"/>
      <c r="W53" s="366"/>
      <c r="X53" s="366"/>
      <c r="Y53" s="366"/>
      <c r="Z53" s="366"/>
      <c r="AA53" s="366"/>
      <c r="AB53" s="366"/>
      <c r="AC53" s="366"/>
      <c r="AD53" s="366"/>
      <c r="AE53" s="367">
        <f t="shared" si="139"/>
        <v>0</v>
      </c>
      <c r="AF53" s="367">
        <f t="shared" si="116"/>
        <v>0</v>
      </c>
      <c r="AH53" s="351"/>
      <c r="AI53" s="371"/>
      <c r="AJ53" s="372"/>
      <c r="AK53" s="372"/>
      <c r="AL53" s="372"/>
      <c r="AM53" s="373"/>
      <c r="AN53" s="366"/>
      <c r="AO53" s="366"/>
      <c r="AP53" s="366"/>
      <c r="AQ53" s="366"/>
      <c r="AR53" s="366"/>
      <c r="AS53" s="366"/>
      <c r="AT53" s="366"/>
      <c r="AU53" s="366"/>
      <c r="AV53" s="367">
        <f t="shared" si="140"/>
        <v>0</v>
      </c>
      <c r="AW53" s="367">
        <f t="shared" si="118"/>
        <v>0</v>
      </c>
      <c r="AY53" s="352"/>
      <c r="AZ53" s="371"/>
      <c r="BA53" s="372"/>
      <c r="BB53" s="372"/>
      <c r="BC53" s="372"/>
      <c r="BD53" s="373"/>
      <c r="BE53" s="366"/>
      <c r="BF53" s="366"/>
      <c r="BG53" s="366"/>
      <c r="BH53" s="366"/>
      <c r="BI53" s="366"/>
      <c r="BJ53" s="366"/>
      <c r="BK53" s="366"/>
      <c r="BL53" s="366"/>
      <c r="BM53" s="367">
        <f t="shared" si="141"/>
        <v>0</v>
      </c>
      <c r="BN53" s="367">
        <f t="shared" si="120"/>
        <v>0</v>
      </c>
      <c r="BP53" s="352"/>
      <c r="BQ53" s="371"/>
      <c r="BR53" s="372"/>
      <c r="BS53" s="372"/>
      <c r="BT53" s="372"/>
      <c r="BU53" s="373"/>
      <c r="BV53" s="366"/>
      <c r="BW53" s="366"/>
      <c r="BX53" s="366"/>
      <c r="BY53" s="366"/>
      <c r="BZ53" s="366"/>
      <c r="CA53" s="366"/>
      <c r="CB53" s="366"/>
      <c r="CC53" s="366"/>
      <c r="CD53" s="367">
        <f t="shared" si="121"/>
        <v>0</v>
      </c>
      <c r="CE53" s="367">
        <f t="shared" si="122"/>
        <v>0</v>
      </c>
      <c r="CU53" s="352"/>
      <c r="CV53" s="371"/>
      <c r="CW53" s="372"/>
      <c r="CX53" s="372"/>
      <c r="CY53" s="372"/>
      <c r="CZ53" s="373"/>
      <c r="DA53" s="366"/>
      <c r="DB53" s="366"/>
      <c r="DC53" s="366"/>
      <c r="DD53" s="366"/>
      <c r="DE53" s="366"/>
      <c r="DF53" s="366"/>
      <c r="DG53" s="366"/>
      <c r="DH53" s="366"/>
      <c r="DI53" s="367">
        <f t="shared" si="123"/>
        <v>0</v>
      </c>
      <c r="DJ53" s="367">
        <f t="shared" si="124"/>
        <v>0</v>
      </c>
      <c r="DL53" s="352"/>
      <c r="DM53" s="371"/>
      <c r="DN53" s="372"/>
      <c r="DO53" s="372"/>
      <c r="DP53" s="372"/>
      <c r="DQ53" s="373"/>
      <c r="DR53" s="366"/>
      <c r="DS53" s="366"/>
      <c r="DT53" s="366"/>
      <c r="DU53" s="366"/>
      <c r="DV53" s="366"/>
      <c r="DW53" s="366"/>
      <c r="DX53" s="366"/>
      <c r="DY53" s="366"/>
      <c r="DZ53" s="367">
        <f t="shared" si="125"/>
        <v>0</v>
      </c>
      <c r="EA53" s="367">
        <f t="shared" si="126"/>
        <v>0</v>
      </c>
      <c r="EQ53" s="352"/>
      <c r="ER53" s="371"/>
      <c r="ES53" s="372"/>
      <c r="ET53" s="372"/>
      <c r="EU53" s="372"/>
      <c r="EV53" s="373"/>
      <c r="EW53" s="366"/>
      <c r="EX53" s="366"/>
      <c r="EY53" s="366"/>
      <c r="EZ53" s="366"/>
      <c r="FA53" s="366"/>
      <c r="FB53" s="366"/>
      <c r="FC53" s="366"/>
      <c r="FD53" s="366"/>
      <c r="FE53" s="367">
        <f t="shared" si="127"/>
        <v>0</v>
      </c>
      <c r="FF53" s="367">
        <f t="shared" si="128"/>
        <v>0</v>
      </c>
      <c r="FH53" s="352"/>
      <c r="FI53" s="371"/>
      <c r="FJ53" s="372"/>
      <c r="FK53" s="372"/>
      <c r="FL53" s="372"/>
      <c r="FM53" s="373"/>
      <c r="FN53" s="366"/>
      <c r="FO53" s="366"/>
      <c r="FP53" s="366"/>
      <c r="FQ53" s="366"/>
      <c r="FR53" s="366"/>
      <c r="FS53" s="366"/>
      <c r="FT53" s="366"/>
      <c r="FU53" s="366"/>
      <c r="FV53" s="367">
        <f t="shared" si="129"/>
        <v>0</v>
      </c>
      <c r="FW53" s="367">
        <f t="shared" si="130"/>
        <v>0</v>
      </c>
      <c r="FY53" s="352"/>
      <c r="FZ53" s="371"/>
      <c r="GA53" s="372"/>
      <c r="GB53" s="372"/>
      <c r="GC53" s="372"/>
      <c r="GD53" s="373"/>
      <c r="GE53" s="366"/>
      <c r="GF53" s="366"/>
      <c r="GG53" s="366"/>
      <c r="GH53" s="366"/>
      <c r="GI53" s="366"/>
      <c r="GJ53" s="366"/>
      <c r="GK53" s="366"/>
      <c r="GL53" s="366"/>
      <c r="GM53" s="367">
        <f t="shared" si="131"/>
        <v>0</v>
      </c>
      <c r="GN53" s="367">
        <f t="shared" si="132"/>
        <v>0</v>
      </c>
      <c r="GP53" s="352"/>
      <c r="GQ53" s="371"/>
      <c r="GR53" s="372"/>
      <c r="GS53" s="372"/>
      <c r="GT53" s="372"/>
      <c r="GU53" s="373"/>
      <c r="GV53" s="366"/>
      <c r="GW53" s="366"/>
      <c r="GX53" s="366"/>
      <c r="GY53" s="366"/>
      <c r="GZ53" s="366"/>
      <c r="HA53" s="366"/>
      <c r="HB53" s="366"/>
      <c r="HC53" s="366"/>
      <c r="HD53" s="367">
        <f t="shared" si="133"/>
        <v>0</v>
      </c>
      <c r="HE53" s="367">
        <f t="shared" si="134"/>
        <v>0</v>
      </c>
      <c r="HG53" s="352"/>
      <c r="HH53" s="371"/>
      <c r="HI53" s="372"/>
      <c r="HJ53" s="372"/>
      <c r="HK53" s="372"/>
      <c r="HL53" s="373"/>
      <c r="HM53" s="366"/>
      <c r="HN53" s="366"/>
      <c r="HO53" s="366"/>
      <c r="HP53" s="366"/>
      <c r="HQ53" s="366"/>
      <c r="HR53" s="366"/>
      <c r="HS53" s="366"/>
      <c r="HT53" s="366"/>
      <c r="HU53" s="367">
        <f t="shared" si="135"/>
        <v>0</v>
      </c>
      <c r="HV53" s="367">
        <f t="shared" si="136"/>
        <v>0</v>
      </c>
      <c r="HX53" s="352"/>
      <c r="HY53" s="371"/>
      <c r="HZ53" s="372"/>
      <c r="IA53" s="372"/>
      <c r="IB53" s="372"/>
      <c r="IC53" s="373"/>
      <c r="ID53" s="366"/>
      <c r="IE53" s="366"/>
      <c r="IF53" s="366"/>
      <c r="IG53" s="366"/>
      <c r="IH53" s="366"/>
      <c r="II53" s="366"/>
      <c r="IJ53" s="366"/>
      <c r="IK53" s="366"/>
      <c r="IL53" s="367">
        <f t="shared" si="137"/>
        <v>0</v>
      </c>
      <c r="IM53" s="367">
        <f t="shared" si="138"/>
        <v>0</v>
      </c>
    </row>
    <row r="54" spans="3:247">
      <c r="E54" s="362" t="s">
        <v>18</v>
      </c>
      <c r="F54" s="360"/>
      <c r="G54" s="362" t="s">
        <v>25</v>
      </c>
      <c r="H54" s="368"/>
      <c r="I54" s="362"/>
      <c r="J54" s="360"/>
      <c r="K54" s="362"/>
      <c r="L54" s="360"/>
      <c r="M54" s="362"/>
      <c r="N54" s="360"/>
      <c r="O54" s="362"/>
      <c r="Q54" s="352"/>
      <c r="R54" s="371"/>
      <c r="S54" s="372"/>
      <c r="T54" s="372"/>
      <c r="U54" s="372"/>
      <c r="V54" s="373"/>
      <c r="W54" s="366"/>
      <c r="X54" s="366"/>
      <c r="Y54" s="366"/>
      <c r="Z54" s="366"/>
      <c r="AA54" s="366"/>
      <c r="AB54" s="366"/>
      <c r="AC54" s="366"/>
      <c r="AD54" s="366"/>
      <c r="AE54" s="367">
        <f t="shared" si="139"/>
        <v>0</v>
      </c>
      <c r="AF54" s="367">
        <f t="shared" si="116"/>
        <v>0</v>
      </c>
      <c r="AH54" s="351"/>
      <c r="AI54" s="371"/>
      <c r="AJ54" s="372"/>
      <c r="AK54" s="372"/>
      <c r="AL54" s="372"/>
      <c r="AM54" s="373"/>
      <c r="AN54" s="366"/>
      <c r="AO54" s="366"/>
      <c r="AP54" s="366"/>
      <c r="AQ54" s="366"/>
      <c r="AR54" s="366"/>
      <c r="AS54" s="366"/>
      <c r="AT54" s="366"/>
      <c r="AU54" s="366"/>
      <c r="AV54" s="367">
        <f t="shared" si="140"/>
        <v>0</v>
      </c>
      <c r="AW54" s="367">
        <f t="shared" si="118"/>
        <v>0</v>
      </c>
      <c r="AY54" s="352"/>
      <c r="AZ54" s="371"/>
      <c r="BA54" s="372"/>
      <c r="BB54" s="372"/>
      <c r="BC54" s="372"/>
      <c r="BD54" s="373"/>
      <c r="BE54" s="366"/>
      <c r="BF54" s="366"/>
      <c r="BG54" s="366"/>
      <c r="BH54" s="366"/>
      <c r="BI54" s="366"/>
      <c r="BJ54" s="366"/>
      <c r="BK54" s="366"/>
      <c r="BL54" s="366"/>
      <c r="BM54" s="367">
        <f t="shared" si="141"/>
        <v>0</v>
      </c>
      <c r="BN54" s="367">
        <f t="shared" si="120"/>
        <v>0</v>
      </c>
      <c r="BP54" s="352"/>
      <c r="BQ54" s="371"/>
      <c r="BR54" s="372"/>
      <c r="BS54" s="372"/>
      <c r="BT54" s="372"/>
      <c r="BU54" s="373"/>
      <c r="BV54" s="366"/>
      <c r="BW54" s="366"/>
      <c r="BX54" s="366"/>
      <c r="BY54" s="366"/>
      <c r="BZ54" s="366"/>
      <c r="CA54" s="366"/>
      <c r="CB54" s="366"/>
      <c r="CC54" s="366"/>
      <c r="CD54" s="367">
        <f t="shared" si="121"/>
        <v>0</v>
      </c>
      <c r="CE54" s="367">
        <f t="shared" si="122"/>
        <v>0</v>
      </c>
      <c r="CU54" s="352"/>
      <c r="CV54" s="371"/>
      <c r="CW54" s="372"/>
      <c r="CX54" s="372"/>
      <c r="CY54" s="372"/>
      <c r="CZ54" s="373"/>
      <c r="DA54" s="366"/>
      <c r="DB54" s="366"/>
      <c r="DC54" s="366"/>
      <c r="DD54" s="366"/>
      <c r="DE54" s="366"/>
      <c r="DF54" s="366"/>
      <c r="DG54" s="366"/>
      <c r="DH54" s="366"/>
      <c r="DI54" s="367">
        <f t="shared" si="123"/>
        <v>0</v>
      </c>
      <c r="DJ54" s="367">
        <f t="shared" si="124"/>
        <v>0</v>
      </c>
      <c r="DL54" s="352"/>
      <c r="DM54" s="371"/>
      <c r="DN54" s="372"/>
      <c r="DO54" s="372"/>
      <c r="DP54" s="372"/>
      <c r="DQ54" s="373"/>
      <c r="DR54" s="366"/>
      <c r="DS54" s="366"/>
      <c r="DT54" s="366"/>
      <c r="DU54" s="366"/>
      <c r="DV54" s="366"/>
      <c r="DW54" s="366"/>
      <c r="DX54" s="366"/>
      <c r="DY54" s="366"/>
      <c r="DZ54" s="367">
        <f t="shared" si="125"/>
        <v>0</v>
      </c>
      <c r="EA54" s="367">
        <f t="shared" si="126"/>
        <v>0</v>
      </c>
      <c r="EQ54" s="352"/>
      <c r="ER54" s="371"/>
      <c r="ES54" s="372"/>
      <c r="ET54" s="372"/>
      <c r="EU54" s="372"/>
      <c r="EV54" s="373"/>
      <c r="EW54" s="366"/>
      <c r="EX54" s="366"/>
      <c r="EY54" s="366"/>
      <c r="EZ54" s="366"/>
      <c r="FA54" s="366"/>
      <c r="FB54" s="366"/>
      <c r="FC54" s="366"/>
      <c r="FD54" s="366"/>
      <c r="FE54" s="367">
        <f t="shared" si="127"/>
        <v>0</v>
      </c>
      <c r="FF54" s="367">
        <f t="shared" si="128"/>
        <v>0</v>
      </c>
      <c r="FH54" s="352"/>
      <c r="FI54" s="371"/>
      <c r="FJ54" s="372"/>
      <c r="FK54" s="372"/>
      <c r="FL54" s="372"/>
      <c r="FM54" s="373"/>
      <c r="FN54" s="366"/>
      <c r="FO54" s="366"/>
      <c r="FP54" s="366"/>
      <c r="FQ54" s="366"/>
      <c r="FR54" s="366"/>
      <c r="FS54" s="366"/>
      <c r="FT54" s="366"/>
      <c r="FU54" s="366"/>
      <c r="FV54" s="367">
        <f t="shared" si="129"/>
        <v>0</v>
      </c>
      <c r="FW54" s="367">
        <f t="shared" si="130"/>
        <v>0</v>
      </c>
      <c r="FY54" s="352"/>
      <c r="FZ54" s="371"/>
      <c r="GA54" s="372"/>
      <c r="GB54" s="372"/>
      <c r="GC54" s="372"/>
      <c r="GD54" s="373"/>
      <c r="GE54" s="366"/>
      <c r="GF54" s="366"/>
      <c r="GG54" s="366"/>
      <c r="GH54" s="366"/>
      <c r="GI54" s="366"/>
      <c r="GJ54" s="366"/>
      <c r="GK54" s="366"/>
      <c r="GL54" s="366"/>
      <c r="GM54" s="367">
        <f t="shared" si="131"/>
        <v>0</v>
      </c>
      <c r="GN54" s="367">
        <f t="shared" si="132"/>
        <v>0</v>
      </c>
      <c r="GP54" s="352"/>
      <c r="GQ54" s="371"/>
      <c r="GR54" s="372"/>
      <c r="GS54" s="372"/>
      <c r="GT54" s="372"/>
      <c r="GU54" s="373"/>
      <c r="GV54" s="366"/>
      <c r="GW54" s="366"/>
      <c r="GX54" s="366"/>
      <c r="GY54" s="366"/>
      <c r="GZ54" s="366"/>
      <c r="HA54" s="366"/>
      <c r="HB54" s="366"/>
      <c r="HC54" s="366"/>
      <c r="HD54" s="367">
        <f t="shared" si="133"/>
        <v>0</v>
      </c>
      <c r="HE54" s="367">
        <f t="shared" si="134"/>
        <v>0</v>
      </c>
      <c r="HG54" s="352"/>
      <c r="HH54" s="371"/>
      <c r="HI54" s="372"/>
      <c r="HJ54" s="372"/>
      <c r="HK54" s="372"/>
      <c r="HL54" s="373"/>
      <c r="HM54" s="366"/>
      <c r="HN54" s="366"/>
      <c r="HO54" s="366"/>
      <c r="HP54" s="366"/>
      <c r="HQ54" s="366"/>
      <c r="HR54" s="366"/>
      <c r="HS54" s="366"/>
      <c r="HT54" s="366"/>
      <c r="HU54" s="367">
        <f t="shared" si="135"/>
        <v>0</v>
      </c>
      <c r="HV54" s="367">
        <f t="shared" si="136"/>
        <v>0</v>
      </c>
      <c r="HX54" s="352"/>
      <c r="HY54" s="371"/>
      <c r="HZ54" s="372"/>
      <c r="IA54" s="372"/>
      <c r="IB54" s="372"/>
      <c r="IC54" s="373"/>
      <c r="ID54" s="366"/>
      <c r="IE54" s="366"/>
      <c r="IF54" s="366"/>
      <c r="IG54" s="366"/>
      <c r="IH54" s="366"/>
      <c r="II54" s="366"/>
      <c r="IJ54" s="366"/>
      <c r="IK54" s="366"/>
      <c r="IL54" s="367">
        <f t="shared" si="137"/>
        <v>0</v>
      </c>
      <c r="IM54" s="367">
        <f t="shared" si="138"/>
        <v>0</v>
      </c>
    </row>
    <row r="55" spans="3:247">
      <c r="E55" s="375" t="s">
        <v>1</v>
      </c>
      <c r="F55" s="376"/>
      <c r="G55" s="360"/>
      <c r="H55" s="368"/>
      <c r="I55" s="360"/>
      <c r="J55" s="360"/>
      <c r="K55" s="360"/>
      <c r="L55" s="360"/>
      <c r="M55" s="360"/>
      <c r="N55" s="360"/>
      <c r="O55" s="360"/>
      <c r="Q55" s="352"/>
      <c r="R55" s="379"/>
      <c r="S55" s="380"/>
      <c r="T55" s="380"/>
      <c r="U55" s="380"/>
      <c r="V55" s="381"/>
      <c r="W55" s="382">
        <f t="shared" ref="W55:AD55" si="142">SUM(W46:W54)</f>
        <v>0</v>
      </c>
      <c r="X55" s="382">
        <f t="shared" si="142"/>
        <v>0</v>
      </c>
      <c r="Y55" s="382">
        <f t="shared" si="142"/>
        <v>0</v>
      </c>
      <c r="Z55" s="382">
        <f t="shared" si="142"/>
        <v>0</v>
      </c>
      <c r="AA55" s="382">
        <f t="shared" si="142"/>
        <v>0</v>
      </c>
      <c r="AB55" s="382">
        <f t="shared" si="142"/>
        <v>0</v>
      </c>
      <c r="AC55" s="382">
        <f t="shared" si="142"/>
        <v>0</v>
      </c>
      <c r="AD55" s="382">
        <f t="shared" si="142"/>
        <v>0</v>
      </c>
      <c r="AE55" s="367">
        <f>SUM(R55:V55)</f>
        <v>0</v>
      </c>
      <c r="AF55" s="367">
        <f>SUM(W55:AD55)</f>
        <v>0</v>
      </c>
      <c r="AH55" s="351"/>
      <c r="AI55" s="379"/>
      <c r="AJ55" s="380"/>
      <c r="AK55" s="380"/>
      <c r="AL55" s="380"/>
      <c r="AM55" s="381"/>
      <c r="AN55" s="382">
        <f t="shared" ref="AN55:AU55" si="143">SUM(AN46:AN54)</f>
        <v>0</v>
      </c>
      <c r="AO55" s="382">
        <f t="shared" si="143"/>
        <v>0</v>
      </c>
      <c r="AP55" s="382">
        <f t="shared" si="143"/>
        <v>0</v>
      </c>
      <c r="AQ55" s="382">
        <f t="shared" si="143"/>
        <v>0</v>
      </c>
      <c r="AR55" s="382">
        <f t="shared" si="143"/>
        <v>0</v>
      </c>
      <c r="AS55" s="382">
        <f t="shared" si="143"/>
        <v>0</v>
      </c>
      <c r="AT55" s="382">
        <f t="shared" si="143"/>
        <v>0</v>
      </c>
      <c r="AU55" s="382">
        <f t="shared" si="143"/>
        <v>0</v>
      </c>
      <c r="AV55" s="367">
        <f>SUM(AI55:AM55)</f>
        <v>0</v>
      </c>
      <c r="AW55" s="367">
        <f>SUM(AN55:AU55)</f>
        <v>0</v>
      </c>
      <c r="AY55" s="352"/>
      <c r="AZ55" s="379"/>
      <c r="BA55" s="380"/>
      <c r="BB55" s="380"/>
      <c r="BC55" s="380"/>
      <c r="BD55" s="381"/>
      <c r="BE55" s="382">
        <f t="shared" ref="BE55:BL55" si="144">SUM(BE46:BE54)</f>
        <v>0</v>
      </c>
      <c r="BF55" s="382">
        <f t="shared" si="144"/>
        <v>0</v>
      </c>
      <c r="BG55" s="382">
        <f t="shared" si="144"/>
        <v>0</v>
      </c>
      <c r="BH55" s="382">
        <f t="shared" si="144"/>
        <v>0</v>
      </c>
      <c r="BI55" s="382">
        <f t="shared" si="144"/>
        <v>0</v>
      </c>
      <c r="BJ55" s="382">
        <f t="shared" si="144"/>
        <v>0</v>
      </c>
      <c r="BK55" s="382">
        <f t="shared" si="144"/>
        <v>0</v>
      </c>
      <c r="BL55" s="382">
        <f t="shared" si="144"/>
        <v>0</v>
      </c>
      <c r="BM55" s="367">
        <f>SUM(AZ55:BD55)</f>
        <v>0</v>
      </c>
      <c r="BN55" s="367">
        <f>SUM(BE55:BL55)</f>
        <v>0</v>
      </c>
      <c r="BP55" s="352"/>
      <c r="BQ55" s="379"/>
      <c r="BR55" s="380"/>
      <c r="BS55" s="380"/>
      <c r="BT55" s="380"/>
      <c r="BU55" s="381"/>
      <c r="BV55" s="382">
        <f t="shared" ref="BV55:CC55" si="145">SUM(BV46:BV54)</f>
        <v>0</v>
      </c>
      <c r="BW55" s="382">
        <f t="shared" si="145"/>
        <v>0</v>
      </c>
      <c r="BX55" s="382">
        <f t="shared" si="145"/>
        <v>0</v>
      </c>
      <c r="BY55" s="382">
        <f t="shared" si="145"/>
        <v>0</v>
      </c>
      <c r="BZ55" s="382">
        <f t="shared" si="145"/>
        <v>0</v>
      </c>
      <c r="CA55" s="382">
        <f t="shared" si="145"/>
        <v>0</v>
      </c>
      <c r="CB55" s="382">
        <f t="shared" si="145"/>
        <v>0</v>
      </c>
      <c r="CC55" s="382">
        <f t="shared" si="145"/>
        <v>0</v>
      </c>
      <c r="CD55" s="367">
        <f>SUM(BQ55:BU55)</f>
        <v>0</v>
      </c>
      <c r="CE55" s="367">
        <f>SUM(BV55:CC55)</f>
        <v>0</v>
      </c>
      <c r="CU55" s="352"/>
      <c r="CV55" s="379"/>
      <c r="CW55" s="380"/>
      <c r="CX55" s="380"/>
      <c r="CY55" s="380"/>
      <c r="CZ55" s="381"/>
      <c r="DA55" s="382">
        <f t="shared" ref="DA55:DH55" si="146">SUM(DA46:DA54)</f>
        <v>0</v>
      </c>
      <c r="DB55" s="382">
        <f t="shared" si="146"/>
        <v>0</v>
      </c>
      <c r="DC55" s="382">
        <f t="shared" si="146"/>
        <v>0</v>
      </c>
      <c r="DD55" s="382">
        <f t="shared" si="146"/>
        <v>0</v>
      </c>
      <c r="DE55" s="382">
        <f t="shared" si="146"/>
        <v>0</v>
      </c>
      <c r="DF55" s="382">
        <f t="shared" si="146"/>
        <v>0</v>
      </c>
      <c r="DG55" s="382">
        <f t="shared" si="146"/>
        <v>0</v>
      </c>
      <c r="DH55" s="382">
        <f t="shared" si="146"/>
        <v>0</v>
      </c>
      <c r="DI55" s="367">
        <f>SUM(CV55:CZ55)</f>
        <v>0</v>
      </c>
      <c r="DJ55" s="367">
        <f>SUM(DA55:DH55)</f>
        <v>0</v>
      </c>
      <c r="DL55" s="352"/>
      <c r="DM55" s="379"/>
      <c r="DN55" s="380"/>
      <c r="DO55" s="380"/>
      <c r="DP55" s="380"/>
      <c r="DQ55" s="381"/>
      <c r="DR55" s="382">
        <f t="shared" ref="DR55:DY55" si="147">SUM(DR46:DR54)</f>
        <v>0</v>
      </c>
      <c r="DS55" s="382">
        <f t="shared" si="147"/>
        <v>0</v>
      </c>
      <c r="DT55" s="382">
        <f t="shared" si="147"/>
        <v>0</v>
      </c>
      <c r="DU55" s="382">
        <f t="shared" si="147"/>
        <v>0</v>
      </c>
      <c r="DV55" s="382">
        <f t="shared" si="147"/>
        <v>0</v>
      </c>
      <c r="DW55" s="382">
        <f t="shared" si="147"/>
        <v>0</v>
      </c>
      <c r="DX55" s="382">
        <f t="shared" si="147"/>
        <v>0</v>
      </c>
      <c r="DY55" s="382">
        <f t="shared" si="147"/>
        <v>0</v>
      </c>
      <c r="DZ55" s="367">
        <f>SUM(DM55:DQ55)</f>
        <v>0</v>
      </c>
      <c r="EA55" s="367">
        <f>SUM(DR55:DY55)</f>
        <v>0</v>
      </c>
      <c r="EQ55" s="352"/>
      <c r="ER55" s="379"/>
      <c r="ES55" s="380"/>
      <c r="ET55" s="380"/>
      <c r="EU55" s="380"/>
      <c r="EV55" s="381"/>
      <c r="EW55" s="382">
        <f t="shared" ref="EW55:FD55" si="148">SUM(EW46:EW54)</f>
        <v>0</v>
      </c>
      <c r="EX55" s="382">
        <f t="shared" si="148"/>
        <v>0</v>
      </c>
      <c r="EY55" s="382">
        <f t="shared" si="148"/>
        <v>0</v>
      </c>
      <c r="EZ55" s="382">
        <f t="shared" si="148"/>
        <v>0</v>
      </c>
      <c r="FA55" s="382">
        <f t="shared" si="148"/>
        <v>0</v>
      </c>
      <c r="FB55" s="382">
        <f t="shared" si="148"/>
        <v>0</v>
      </c>
      <c r="FC55" s="382">
        <f t="shared" si="148"/>
        <v>0</v>
      </c>
      <c r="FD55" s="382">
        <f t="shared" si="148"/>
        <v>0</v>
      </c>
      <c r="FE55" s="367">
        <f>SUM(ER55:EV55)</f>
        <v>0</v>
      </c>
      <c r="FF55" s="367">
        <f>SUM(EW55:FD55)</f>
        <v>0</v>
      </c>
      <c r="FH55" s="352"/>
      <c r="FI55" s="379"/>
      <c r="FJ55" s="380"/>
      <c r="FK55" s="380"/>
      <c r="FL55" s="380"/>
      <c r="FM55" s="381"/>
      <c r="FN55" s="382">
        <f t="shared" ref="FN55:FU55" si="149">SUM(FN46:FN54)</f>
        <v>0</v>
      </c>
      <c r="FO55" s="382">
        <f t="shared" si="149"/>
        <v>0</v>
      </c>
      <c r="FP55" s="382">
        <f t="shared" si="149"/>
        <v>0</v>
      </c>
      <c r="FQ55" s="382">
        <f t="shared" si="149"/>
        <v>0</v>
      </c>
      <c r="FR55" s="382">
        <f t="shared" si="149"/>
        <v>0</v>
      </c>
      <c r="FS55" s="382">
        <f t="shared" si="149"/>
        <v>0</v>
      </c>
      <c r="FT55" s="382">
        <f t="shared" si="149"/>
        <v>0</v>
      </c>
      <c r="FU55" s="382">
        <f t="shared" si="149"/>
        <v>0</v>
      </c>
      <c r="FV55" s="367">
        <f>SUM(FI55:FM55)</f>
        <v>0</v>
      </c>
      <c r="FW55" s="367">
        <f>SUM(FN55:FU55)</f>
        <v>0</v>
      </c>
      <c r="FY55" s="352"/>
      <c r="FZ55" s="379"/>
      <c r="GA55" s="380"/>
      <c r="GB55" s="380"/>
      <c r="GC55" s="380"/>
      <c r="GD55" s="381"/>
      <c r="GE55" s="382">
        <f t="shared" ref="GE55:GL55" si="150">SUM(GE46:GE54)</f>
        <v>0</v>
      </c>
      <c r="GF55" s="382">
        <f t="shared" si="150"/>
        <v>0</v>
      </c>
      <c r="GG55" s="382">
        <f t="shared" si="150"/>
        <v>0</v>
      </c>
      <c r="GH55" s="382">
        <f t="shared" si="150"/>
        <v>0</v>
      </c>
      <c r="GI55" s="382">
        <f t="shared" si="150"/>
        <v>0</v>
      </c>
      <c r="GJ55" s="382">
        <f t="shared" si="150"/>
        <v>0</v>
      </c>
      <c r="GK55" s="382">
        <f t="shared" si="150"/>
        <v>0</v>
      </c>
      <c r="GL55" s="382">
        <f t="shared" si="150"/>
        <v>0</v>
      </c>
      <c r="GM55" s="367">
        <f>SUM(FZ55:GD55)</f>
        <v>0</v>
      </c>
      <c r="GN55" s="367">
        <f>SUM(GE55:GL55)</f>
        <v>0</v>
      </c>
      <c r="GP55" s="352"/>
      <c r="GQ55" s="379"/>
      <c r="GR55" s="380"/>
      <c r="GS55" s="380"/>
      <c r="GT55" s="380"/>
      <c r="GU55" s="381"/>
      <c r="GV55" s="382">
        <f t="shared" ref="GV55:HC55" si="151">SUM(GV46:GV54)</f>
        <v>0</v>
      </c>
      <c r="GW55" s="382">
        <f t="shared" si="151"/>
        <v>0</v>
      </c>
      <c r="GX55" s="382">
        <f t="shared" si="151"/>
        <v>0</v>
      </c>
      <c r="GY55" s="382">
        <f t="shared" si="151"/>
        <v>0</v>
      </c>
      <c r="GZ55" s="382">
        <f t="shared" si="151"/>
        <v>0</v>
      </c>
      <c r="HA55" s="382">
        <f t="shared" si="151"/>
        <v>0</v>
      </c>
      <c r="HB55" s="382">
        <f t="shared" si="151"/>
        <v>0</v>
      </c>
      <c r="HC55" s="382">
        <f t="shared" si="151"/>
        <v>0</v>
      </c>
      <c r="HD55" s="367">
        <f>SUM(GQ55:GU55)</f>
        <v>0</v>
      </c>
      <c r="HE55" s="367">
        <f>SUM(GV55:HC55)</f>
        <v>0</v>
      </c>
      <c r="HG55" s="352"/>
      <c r="HH55" s="379"/>
      <c r="HI55" s="380"/>
      <c r="HJ55" s="380"/>
      <c r="HK55" s="380"/>
      <c r="HL55" s="381"/>
      <c r="HM55" s="382">
        <f t="shared" ref="HM55:HT55" si="152">SUM(HM46:HM54)</f>
        <v>0</v>
      </c>
      <c r="HN55" s="382">
        <f t="shared" si="152"/>
        <v>0</v>
      </c>
      <c r="HO55" s="382">
        <f t="shared" si="152"/>
        <v>0</v>
      </c>
      <c r="HP55" s="382">
        <f t="shared" si="152"/>
        <v>0</v>
      </c>
      <c r="HQ55" s="382">
        <f t="shared" si="152"/>
        <v>0</v>
      </c>
      <c r="HR55" s="382">
        <f t="shared" si="152"/>
        <v>0</v>
      </c>
      <c r="HS55" s="382">
        <f t="shared" si="152"/>
        <v>0</v>
      </c>
      <c r="HT55" s="382">
        <f t="shared" si="152"/>
        <v>0</v>
      </c>
      <c r="HU55" s="367">
        <f>SUM(HH55:HL55)</f>
        <v>0</v>
      </c>
      <c r="HV55" s="367">
        <f>SUM(HM55:HT55)</f>
        <v>0</v>
      </c>
      <c r="HX55" s="352"/>
      <c r="HY55" s="379"/>
      <c r="HZ55" s="380"/>
      <c r="IA55" s="380"/>
      <c r="IB55" s="380"/>
      <c r="IC55" s="381"/>
      <c r="ID55" s="382">
        <f t="shared" ref="ID55:IK55" si="153">SUM(ID46:ID54)</f>
        <v>0</v>
      </c>
      <c r="IE55" s="382">
        <f t="shared" si="153"/>
        <v>0</v>
      </c>
      <c r="IF55" s="382">
        <f t="shared" si="153"/>
        <v>0</v>
      </c>
      <c r="IG55" s="382">
        <f t="shared" si="153"/>
        <v>0</v>
      </c>
      <c r="IH55" s="382">
        <f t="shared" si="153"/>
        <v>0</v>
      </c>
      <c r="II55" s="382">
        <f t="shared" si="153"/>
        <v>0</v>
      </c>
      <c r="IJ55" s="382">
        <f t="shared" si="153"/>
        <v>0</v>
      </c>
      <c r="IK55" s="382">
        <f t="shared" si="153"/>
        <v>0</v>
      </c>
      <c r="IL55" s="367">
        <f>SUM(HY55:IC55)</f>
        <v>0</v>
      </c>
      <c r="IM55" s="367">
        <f>SUM(ID55:IK55)</f>
        <v>0</v>
      </c>
    </row>
    <row r="56" spans="3:247">
      <c r="F56" s="360"/>
      <c r="G56" s="360"/>
      <c r="H56" s="368"/>
      <c r="I56" s="360"/>
      <c r="J56" s="360"/>
      <c r="K56" s="360"/>
      <c r="L56" s="360"/>
      <c r="M56" s="360"/>
      <c r="N56" s="360"/>
      <c r="O56" s="360"/>
      <c r="Q56" s="352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H56" s="35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Y56" s="352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P56" s="352"/>
      <c r="BQ56" s="361"/>
      <c r="BR56" s="361"/>
      <c r="BS56" s="361"/>
      <c r="BT56" s="361"/>
      <c r="BU56" s="361"/>
      <c r="CU56" s="352"/>
      <c r="CV56" s="361"/>
      <c r="CW56" s="361"/>
      <c r="CX56" s="361"/>
      <c r="CY56" s="361"/>
      <c r="CZ56" s="361"/>
      <c r="DL56" s="352"/>
      <c r="DM56" s="361"/>
      <c r="DN56" s="361"/>
      <c r="DO56" s="361"/>
      <c r="DP56" s="361"/>
      <c r="DQ56" s="361"/>
      <c r="EQ56" s="352"/>
      <c r="ER56" s="361"/>
      <c r="ES56" s="361"/>
      <c r="ET56" s="361"/>
      <c r="EU56" s="361"/>
      <c r="EV56" s="361"/>
      <c r="FH56" s="352"/>
      <c r="FI56" s="361"/>
      <c r="FJ56" s="361"/>
      <c r="FK56" s="361"/>
      <c r="FL56" s="361"/>
      <c r="FM56" s="361"/>
      <c r="FY56" s="352"/>
      <c r="FZ56" s="361"/>
      <c r="GA56" s="361"/>
      <c r="GB56" s="361"/>
      <c r="GC56" s="361"/>
      <c r="GD56" s="361"/>
      <c r="GP56" s="352"/>
      <c r="GQ56" s="361"/>
      <c r="GR56" s="361"/>
      <c r="GS56" s="361"/>
      <c r="GT56" s="361"/>
      <c r="GU56" s="361"/>
      <c r="HG56" s="352"/>
      <c r="HH56" s="361"/>
      <c r="HI56" s="361"/>
      <c r="HJ56" s="361"/>
      <c r="HK56" s="361"/>
      <c r="HL56" s="361"/>
      <c r="HX56" s="352"/>
      <c r="HY56" s="361"/>
      <c r="HZ56" s="361"/>
      <c r="IA56" s="361"/>
      <c r="IB56" s="361"/>
      <c r="IC56" s="361"/>
    </row>
    <row r="57" spans="3:247">
      <c r="C57" s="359" t="s">
        <v>28</v>
      </c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Q57" s="352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H57" s="35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Y57" s="352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P57" s="352"/>
      <c r="BQ57" s="361"/>
      <c r="BR57" s="361"/>
      <c r="BS57" s="361"/>
      <c r="BT57" s="361"/>
      <c r="BU57" s="361"/>
      <c r="CU57" s="352"/>
      <c r="CV57" s="361"/>
      <c r="CW57" s="361"/>
      <c r="CX57" s="361"/>
      <c r="CY57" s="361"/>
      <c r="CZ57" s="361"/>
      <c r="DL57" s="352"/>
      <c r="DM57" s="361"/>
      <c r="DN57" s="361"/>
      <c r="DO57" s="361"/>
      <c r="DP57" s="361"/>
      <c r="DQ57" s="361"/>
      <c r="EQ57" s="352"/>
      <c r="ER57" s="361"/>
      <c r="ES57" s="361"/>
      <c r="ET57" s="361"/>
      <c r="EU57" s="361"/>
      <c r="EV57" s="361"/>
      <c r="FH57" s="352"/>
      <c r="FI57" s="361"/>
      <c r="FJ57" s="361"/>
      <c r="FK57" s="361"/>
      <c r="FL57" s="361"/>
      <c r="FM57" s="361"/>
      <c r="FY57" s="352"/>
      <c r="FZ57" s="361"/>
      <c r="GA57" s="361"/>
      <c r="GB57" s="361"/>
      <c r="GC57" s="361"/>
      <c r="GD57" s="361"/>
      <c r="GP57" s="352"/>
      <c r="GQ57" s="361"/>
      <c r="GR57" s="361"/>
      <c r="GS57" s="361"/>
      <c r="GT57" s="361"/>
      <c r="GU57" s="361"/>
      <c r="HG57" s="352"/>
      <c r="HH57" s="361"/>
      <c r="HI57" s="361"/>
      <c r="HJ57" s="361"/>
      <c r="HK57" s="361"/>
      <c r="HL57" s="361"/>
      <c r="HX57" s="352"/>
      <c r="HY57" s="361"/>
      <c r="HZ57" s="361"/>
      <c r="IA57" s="361"/>
      <c r="IB57" s="361"/>
      <c r="IC57" s="361"/>
    </row>
    <row r="58" spans="3:247">
      <c r="E58" s="362" t="s">
        <v>18</v>
      </c>
      <c r="F58" s="360"/>
      <c r="G58" s="362" t="s">
        <v>25</v>
      </c>
      <c r="H58" s="368"/>
      <c r="I58" s="362"/>
      <c r="J58" s="360"/>
      <c r="K58" s="362"/>
      <c r="L58" s="360"/>
      <c r="M58" s="362"/>
      <c r="N58" s="360"/>
      <c r="O58" s="362"/>
      <c r="Q58" s="352"/>
      <c r="R58" s="363"/>
      <c r="S58" s="364"/>
      <c r="T58" s="364"/>
      <c r="U58" s="364"/>
      <c r="V58" s="365"/>
      <c r="W58" s="366"/>
      <c r="X58" s="366"/>
      <c r="Y58" s="366"/>
      <c r="Z58" s="366"/>
      <c r="AA58" s="366"/>
      <c r="AB58" s="366"/>
      <c r="AC58" s="366"/>
      <c r="AD58" s="366"/>
      <c r="AE58" s="367">
        <f>SUM(R58:V58)</f>
        <v>0</v>
      </c>
      <c r="AF58" s="367">
        <f>SUM(W58:AD58)</f>
        <v>0</v>
      </c>
      <c r="AH58" s="351"/>
      <c r="AI58" s="363"/>
      <c r="AJ58" s="364"/>
      <c r="AK58" s="364"/>
      <c r="AL58" s="364"/>
      <c r="AM58" s="365"/>
      <c r="AN58" s="366"/>
      <c r="AO58" s="366"/>
      <c r="AP58" s="366"/>
      <c r="AQ58" s="366"/>
      <c r="AR58" s="366"/>
      <c r="AS58" s="366"/>
      <c r="AT58" s="366"/>
      <c r="AU58" s="366"/>
      <c r="AV58" s="367">
        <f>SUM(AI58:AM58)</f>
        <v>0</v>
      </c>
      <c r="AW58" s="367">
        <f>SUM(AN58:AU58)</f>
        <v>0</v>
      </c>
      <c r="AY58" s="352"/>
      <c r="AZ58" s="363"/>
      <c r="BA58" s="364"/>
      <c r="BB58" s="364"/>
      <c r="BC58" s="364"/>
      <c r="BD58" s="365"/>
      <c r="BE58" s="366"/>
      <c r="BF58" s="366"/>
      <c r="BG58" s="366"/>
      <c r="BH58" s="366"/>
      <c r="BI58" s="366"/>
      <c r="BJ58" s="366"/>
      <c r="BK58" s="366"/>
      <c r="BL58" s="366"/>
      <c r="BM58" s="367">
        <f>SUM(AZ58:BD58)</f>
        <v>0</v>
      </c>
      <c r="BN58" s="367">
        <f>SUM(BE58:BL58)</f>
        <v>0</v>
      </c>
      <c r="BP58" s="352"/>
      <c r="BQ58" s="363"/>
      <c r="BR58" s="364"/>
      <c r="BS58" s="364"/>
      <c r="BT58" s="364"/>
      <c r="BU58" s="365"/>
      <c r="BV58" s="366"/>
      <c r="BW58" s="366"/>
      <c r="BX58" s="366"/>
      <c r="BY58" s="366"/>
      <c r="BZ58" s="366"/>
      <c r="CA58" s="366"/>
      <c r="CB58" s="366"/>
      <c r="CC58" s="366"/>
      <c r="CD58" s="367">
        <f t="shared" ref="CD58:CD67" si="154">SUM(BQ58:BU58)</f>
        <v>0</v>
      </c>
      <c r="CE58" s="367">
        <f t="shared" ref="CE58:CE67" si="155">SUM(BV58:CC58)</f>
        <v>0</v>
      </c>
      <c r="CU58" s="352"/>
      <c r="CV58" s="363"/>
      <c r="CW58" s="364"/>
      <c r="CX58" s="364"/>
      <c r="CY58" s="364"/>
      <c r="CZ58" s="365"/>
      <c r="DA58" s="366"/>
      <c r="DB58" s="366"/>
      <c r="DC58" s="366"/>
      <c r="DD58" s="366"/>
      <c r="DE58" s="366"/>
      <c r="DF58" s="366"/>
      <c r="DG58" s="366"/>
      <c r="DH58" s="366"/>
      <c r="DI58" s="367">
        <f t="shared" ref="DI58:DI67" si="156">SUM(CV58:CZ58)</f>
        <v>0</v>
      </c>
      <c r="DJ58" s="367">
        <f t="shared" ref="DJ58:DJ67" si="157">SUM(DA58:DH58)</f>
        <v>0</v>
      </c>
      <c r="DL58" s="352"/>
      <c r="DM58" s="363"/>
      <c r="DN58" s="364"/>
      <c r="DO58" s="364"/>
      <c r="DP58" s="364"/>
      <c r="DQ58" s="365"/>
      <c r="DR58" s="366"/>
      <c r="DS58" s="366"/>
      <c r="DT58" s="366"/>
      <c r="DU58" s="366"/>
      <c r="DV58" s="366"/>
      <c r="DW58" s="366"/>
      <c r="DX58" s="366"/>
      <c r="DY58" s="366"/>
      <c r="DZ58" s="367">
        <f t="shared" ref="DZ58:DZ67" si="158">SUM(DM58:DQ58)</f>
        <v>0</v>
      </c>
      <c r="EA58" s="367">
        <f t="shared" ref="EA58:EA67" si="159">SUM(DR58:DY58)</f>
        <v>0</v>
      </c>
      <c r="EQ58" s="352"/>
      <c r="ER58" s="363"/>
      <c r="ES58" s="364"/>
      <c r="ET58" s="364"/>
      <c r="EU58" s="364"/>
      <c r="EV58" s="365"/>
      <c r="EW58" s="366"/>
      <c r="EX58" s="366"/>
      <c r="EY58" s="366"/>
      <c r="EZ58" s="366"/>
      <c r="FA58" s="366"/>
      <c r="FB58" s="366"/>
      <c r="FC58" s="366"/>
      <c r="FD58" s="366"/>
      <c r="FE58" s="367">
        <f t="shared" ref="FE58:FE67" si="160">SUM(ER58:EV58)</f>
        <v>0</v>
      </c>
      <c r="FF58" s="367">
        <f t="shared" ref="FF58:FF67" si="161">SUM(EW58:FD58)</f>
        <v>0</v>
      </c>
      <c r="FH58" s="352"/>
      <c r="FI58" s="363"/>
      <c r="FJ58" s="364"/>
      <c r="FK58" s="364"/>
      <c r="FL58" s="364"/>
      <c r="FM58" s="365"/>
      <c r="FN58" s="366"/>
      <c r="FO58" s="366"/>
      <c r="FP58" s="366"/>
      <c r="FQ58" s="366"/>
      <c r="FR58" s="366"/>
      <c r="FS58" s="366"/>
      <c r="FT58" s="366"/>
      <c r="FU58" s="366"/>
      <c r="FV58" s="367">
        <f t="shared" ref="FV58:FV67" si="162">SUM(FI58:FM58)</f>
        <v>0</v>
      </c>
      <c r="FW58" s="367">
        <f t="shared" ref="FW58:FW67" si="163">SUM(FN58:FU58)</f>
        <v>0</v>
      </c>
      <c r="FY58" s="352"/>
      <c r="FZ58" s="363"/>
      <c r="GA58" s="364"/>
      <c r="GB58" s="364"/>
      <c r="GC58" s="364"/>
      <c r="GD58" s="365"/>
      <c r="GE58" s="366"/>
      <c r="GF58" s="366"/>
      <c r="GG58" s="366"/>
      <c r="GH58" s="366"/>
      <c r="GI58" s="366"/>
      <c r="GJ58" s="366"/>
      <c r="GK58" s="366"/>
      <c r="GL58" s="366"/>
      <c r="GM58" s="367">
        <f t="shared" ref="GM58:GM67" si="164">SUM(FZ58:GD58)</f>
        <v>0</v>
      </c>
      <c r="GN58" s="367">
        <f t="shared" ref="GN58:GN67" si="165">SUM(GE58:GL58)</f>
        <v>0</v>
      </c>
      <c r="GP58" s="352"/>
      <c r="GQ58" s="363"/>
      <c r="GR58" s="364"/>
      <c r="GS58" s="364"/>
      <c r="GT58" s="364"/>
      <c r="GU58" s="365"/>
      <c r="GV58" s="366"/>
      <c r="GW58" s="366"/>
      <c r="GX58" s="366"/>
      <c r="GY58" s="366"/>
      <c r="GZ58" s="366"/>
      <c r="HA58" s="366"/>
      <c r="HB58" s="366"/>
      <c r="HC58" s="366"/>
      <c r="HD58" s="367">
        <f t="shared" ref="HD58:HD67" si="166">SUM(GQ58:GU58)</f>
        <v>0</v>
      </c>
      <c r="HE58" s="367">
        <f t="shared" ref="HE58:HE67" si="167">SUM(GV58:HC58)</f>
        <v>0</v>
      </c>
      <c r="HG58" s="352"/>
      <c r="HH58" s="363"/>
      <c r="HI58" s="364"/>
      <c r="HJ58" s="364"/>
      <c r="HK58" s="364"/>
      <c r="HL58" s="365"/>
      <c r="HM58" s="366"/>
      <c r="HN58" s="366"/>
      <c r="HO58" s="366"/>
      <c r="HP58" s="366"/>
      <c r="HQ58" s="366"/>
      <c r="HR58" s="366"/>
      <c r="HS58" s="366"/>
      <c r="HT58" s="366"/>
      <c r="HU58" s="367">
        <f t="shared" ref="HU58:HU67" si="168">SUM(HH58:HL58)</f>
        <v>0</v>
      </c>
      <c r="HV58" s="367">
        <f t="shared" ref="HV58:HV67" si="169">SUM(HM58:HT58)</f>
        <v>0</v>
      </c>
      <c r="HX58" s="352"/>
      <c r="HY58" s="363"/>
      <c r="HZ58" s="364"/>
      <c r="IA58" s="364"/>
      <c r="IB58" s="364"/>
      <c r="IC58" s="365"/>
      <c r="ID58" s="366"/>
      <c r="IE58" s="366"/>
      <c r="IF58" s="366"/>
      <c r="IG58" s="366"/>
      <c r="IH58" s="366"/>
      <c r="II58" s="366"/>
      <c r="IJ58" s="366"/>
      <c r="IK58" s="366"/>
      <c r="IL58" s="367">
        <f t="shared" ref="IL58:IL67" si="170">SUM(HY58:IC58)</f>
        <v>0</v>
      </c>
      <c r="IM58" s="367">
        <f t="shared" ref="IM58:IM67" si="171">SUM(ID58:IK58)</f>
        <v>0</v>
      </c>
    </row>
    <row r="59" spans="3:247">
      <c r="E59" s="362" t="s">
        <v>18</v>
      </c>
      <c r="F59" s="360"/>
      <c r="G59" s="362" t="s">
        <v>25</v>
      </c>
      <c r="H59" s="368"/>
      <c r="I59" s="362"/>
      <c r="J59" s="360"/>
      <c r="K59" s="362"/>
      <c r="L59" s="360"/>
      <c r="M59" s="362"/>
      <c r="N59" s="360"/>
      <c r="O59" s="362"/>
      <c r="Q59" s="352"/>
      <c r="R59" s="371"/>
      <c r="S59" s="372"/>
      <c r="T59" s="372"/>
      <c r="U59" s="372"/>
      <c r="V59" s="373"/>
      <c r="W59" s="366"/>
      <c r="X59" s="366"/>
      <c r="Y59" s="366"/>
      <c r="Z59" s="366"/>
      <c r="AA59" s="366"/>
      <c r="AB59" s="366"/>
      <c r="AC59" s="366"/>
      <c r="AD59" s="366"/>
      <c r="AE59" s="367">
        <f t="shared" ref="AE59:AE62" si="172">SUM(R59:V59)</f>
        <v>0</v>
      </c>
      <c r="AF59" s="367">
        <f t="shared" ref="AF59:AF67" si="173">SUM(W59:AD59)</f>
        <v>0</v>
      </c>
      <c r="AH59" s="351"/>
      <c r="AI59" s="371"/>
      <c r="AJ59" s="372"/>
      <c r="AK59" s="372"/>
      <c r="AL59" s="372"/>
      <c r="AM59" s="373"/>
      <c r="AN59" s="366"/>
      <c r="AO59" s="366"/>
      <c r="AP59" s="366"/>
      <c r="AQ59" s="366"/>
      <c r="AR59" s="366"/>
      <c r="AS59" s="366"/>
      <c r="AT59" s="366"/>
      <c r="AU59" s="366"/>
      <c r="AV59" s="367">
        <f t="shared" ref="AV59:AV62" si="174">SUM(AI59:AM59)</f>
        <v>0</v>
      </c>
      <c r="AW59" s="367">
        <f t="shared" ref="AW59:AW67" si="175">SUM(AN59:AU59)</f>
        <v>0</v>
      </c>
      <c r="AY59" s="352"/>
      <c r="AZ59" s="371"/>
      <c r="BA59" s="372"/>
      <c r="BB59" s="372"/>
      <c r="BC59" s="372"/>
      <c r="BD59" s="373"/>
      <c r="BE59" s="366"/>
      <c r="BF59" s="366"/>
      <c r="BG59" s="366"/>
      <c r="BH59" s="366"/>
      <c r="BI59" s="366"/>
      <c r="BJ59" s="366"/>
      <c r="BK59" s="366"/>
      <c r="BL59" s="366"/>
      <c r="BM59" s="367">
        <f t="shared" ref="BM59:BM62" si="176">SUM(AZ59:BD59)</f>
        <v>0</v>
      </c>
      <c r="BN59" s="367">
        <f t="shared" ref="BN59:BN67" si="177">SUM(BE59:BL59)</f>
        <v>0</v>
      </c>
      <c r="BP59" s="352"/>
      <c r="BQ59" s="371"/>
      <c r="BR59" s="372"/>
      <c r="BS59" s="372"/>
      <c r="BT59" s="372"/>
      <c r="BU59" s="373"/>
      <c r="BV59" s="366"/>
      <c r="BW59" s="366"/>
      <c r="BX59" s="366"/>
      <c r="BY59" s="366"/>
      <c r="BZ59" s="366"/>
      <c r="CA59" s="366"/>
      <c r="CB59" s="366"/>
      <c r="CC59" s="366"/>
      <c r="CD59" s="367">
        <f t="shared" si="154"/>
        <v>0</v>
      </c>
      <c r="CE59" s="367">
        <f t="shared" si="155"/>
        <v>0</v>
      </c>
      <c r="CU59" s="352"/>
      <c r="CV59" s="371"/>
      <c r="CW59" s="372"/>
      <c r="CX59" s="372"/>
      <c r="CY59" s="372"/>
      <c r="CZ59" s="373"/>
      <c r="DA59" s="366"/>
      <c r="DB59" s="366"/>
      <c r="DC59" s="366"/>
      <c r="DD59" s="366"/>
      <c r="DE59" s="366"/>
      <c r="DF59" s="366"/>
      <c r="DG59" s="366"/>
      <c r="DH59" s="366"/>
      <c r="DI59" s="367">
        <f t="shared" si="156"/>
        <v>0</v>
      </c>
      <c r="DJ59" s="367">
        <f t="shared" si="157"/>
        <v>0</v>
      </c>
      <c r="DL59" s="352"/>
      <c r="DM59" s="371"/>
      <c r="DN59" s="372"/>
      <c r="DO59" s="372"/>
      <c r="DP59" s="372"/>
      <c r="DQ59" s="373"/>
      <c r="DR59" s="366"/>
      <c r="DS59" s="366"/>
      <c r="DT59" s="366"/>
      <c r="DU59" s="366"/>
      <c r="DV59" s="366"/>
      <c r="DW59" s="366"/>
      <c r="DX59" s="366"/>
      <c r="DY59" s="366"/>
      <c r="DZ59" s="367">
        <f t="shared" si="158"/>
        <v>0</v>
      </c>
      <c r="EA59" s="367">
        <f t="shared" si="159"/>
        <v>0</v>
      </c>
      <c r="EQ59" s="352"/>
      <c r="ER59" s="371"/>
      <c r="ES59" s="372"/>
      <c r="ET59" s="372"/>
      <c r="EU59" s="372"/>
      <c r="EV59" s="373"/>
      <c r="EW59" s="366"/>
      <c r="EX59" s="366"/>
      <c r="EY59" s="366"/>
      <c r="EZ59" s="366"/>
      <c r="FA59" s="366"/>
      <c r="FB59" s="366"/>
      <c r="FC59" s="366"/>
      <c r="FD59" s="366"/>
      <c r="FE59" s="367">
        <f t="shared" si="160"/>
        <v>0</v>
      </c>
      <c r="FF59" s="367">
        <f t="shared" si="161"/>
        <v>0</v>
      </c>
      <c r="FH59" s="352"/>
      <c r="FI59" s="371"/>
      <c r="FJ59" s="372"/>
      <c r="FK59" s="372"/>
      <c r="FL59" s="372"/>
      <c r="FM59" s="373"/>
      <c r="FN59" s="366"/>
      <c r="FO59" s="366"/>
      <c r="FP59" s="366"/>
      <c r="FQ59" s="366"/>
      <c r="FR59" s="366"/>
      <c r="FS59" s="366"/>
      <c r="FT59" s="366"/>
      <c r="FU59" s="366"/>
      <c r="FV59" s="367">
        <f t="shared" si="162"/>
        <v>0</v>
      </c>
      <c r="FW59" s="367">
        <f t="shared" si="163"/>
        <v>0</v>
      </c>
      <c r="FY59" s="352"/>
      <c r="FZ59" s="371"/>
      <c r="GA59" s="372"/>
      <c r="GB59" s="372"/>
      <c r="GC59" s="372"/>
      <c r="GD59" s="373"/>
      <c r="GE59" s="366"/>
      <c r="GF59" s="366"/>
      <c r="GG59" s="366"/>
      <c r="GH59" s="366"/>
      <c r="GI59" s="366"/>
      <c r="GJ59" s="366"/>
      <c r="GK59" s="366"/>
      <c r="GL59" s="366"/>
      <c r="GM59" s="367">
        <f t="shared" si="164"/>
        <v>0</v>
      </c>
      <c r="GN59" s="367">
        <f t="shared" si="165"/>
        <v>0</v>
      </c>
      <c r="GP59" s="352"/>
      <c r="GQ59" s="371"/>
      <c r="GR59" s="372"/>
      <c r="GS59" s="372"/>
      <c r="GT59" s="372"/>
      <c r="GU59" s="373"/>
      <c r="GV59" s="366"/>
      <c r="GW59" s="366"/>
      <c r="GX59" s="366"/>
      <c r="GY59" s="366"/>
      <c r="GZ59" s="366"/>
      <c r="HA59" s="366"/>
      <c r="HB59" s="366"/>
      <c r="HC59" s="366"/>
      <c r="HD59" s="367">
        <f t="shared" si="166"/>
        <v>0</v>
      </c>
      <c r="HE59" s="367">
        <f t="shared" si="167"/>
        <v>0</v>
      </c>
      <c r="HG59" s="352"/>
      <c r="HH59" s="371"/>
      <c r="HI59" s="372"/>
      <c r="HJ59" s="372"/>
      <c r="HK59" s="372"/>
      <c r="HL59" s="373"/>
      <c r="HM59" s="366"/>
      <c r="HN59" s="366"/>
      <c r="HO59" s="366"/>
      <c r="HP59" s="366"/>
      <c r="HQ59" s="366"/>
      <c r="HR59" s="366"/>
      <c r="HS59" s="366"/>
      <c r="HT59" s="366"/>
      <c r="HU59" s="367">
        <f t="shared" si="168"/>
        <v>0</v>
      </c>
      <c r="HV59" s="367">
        <f t="shared" si="169"/>
        <v>0</v>
      </c>
      <c r="HX59" s="352"/>
      <c r="HY59" s="371"/>
      <c r="HZ59" s="372"/>
      <c r="IA59" s="372"/>
      <c r="IB59" s="372"/>
      <c r="IC59" s="373"/>
      <c r="ID59" s="366"/>
      <c r="IE59" s="366"/>
      <c r="IF59" s="366"/>
      <c r="IG59" s="366"/>
      <c r="IH59" s="366"/>
      <c r="II59" s="366"/>
      <c r="IJ59" s="366"/>
      <c r="IK59" s="366"/>
      <c r="IL59" s="367">
        <f t="shared" si="170"/>
        <v>0</v>
      </c>
      <c r="IM59" s="367">
        <f t="shared" si="171"/>
        <v>0</v>
      </c>
    </row>
    <row r="60" spans="3:247">
      <c r="E60" s="362" t="s">
        <v>18</v>
      </c>
      <c r="F60" s="360"/>
      <c r="G60" s="362" t="s">
        <v>25</v>
      </c>
      <c r="H60" s="368"/>
      <c r="I60" s="362"/>
      <c r="J60" s="360"/>
      <c r="K60" s="362"/>
      <c r="L60" s="360"/>
      <c r="M60" s="362"/>
      <c r="N60" s="360"/>
      <c r="O60" s="362"/>
      <c r="Q60" s="352"/>
      <c r="R60" s="371"/>
      <c r="S60" s="372"/>
      <c r="T60" s="372"/>
      <c r="U60" s="372"/>
      <c r="V60" s="373"/>
      <c r="W60" s="366"/>
      <c r="X60" s="366"/>
      <c r="Y60" s="366"/>
      <c r="Z60" s="366"/>
      <c r="AA60" s="366"/>
      <c r="AB60" s="366"/>
      <c r="AC60" s="366"/>
      <c r="AD60" s="366"/>
      <c r="AE60" s="367">
        <f t="shared" si="172"/>
        <v>0</v>
      </c>
      <c r="AF60" s="367">
        <f t="shared" si="173"/>
        <v>0</v>
      </c>
      <c r="AH60" s="351"/>
      <c r="AI60" s="371"/>
      <c r="AJ60" s="372"/>
      <c r="AK60" s="372"/>
      <c r="AL60" s="372"/>
      <c r="AM60" s="373"/>
      <c r="AN60" s="366"/>
      <c r="AO60" s="366"/>
      <c r="AP60" s="366"/>
      <c r="AQ60" s="366"/>
      <c r="AR60" s="366"/>
      <c r="AS60" s="366"/>
      <c r="AT60" s="366"/>
      <c r="AU60" s="366"/>
      <c r="AV60" s="367">
        <f t="shared" si="174"/>
        <v>0</v>
      </c>
      <c r="AW60" s="367">
        <f t="shared" si="175"/>
        <v>0</v>
      </c>
      <c r="AY60" s="352"/>
      <c r="AZ60" s="371"/>
      <c r="BA60" s="372"/>
      <c r="BB60" s="372"/>
      <c r="BC60" s="372"/>
      <c r="BD60" s="373"/>
      <c r="BE60" s="366"/>
      <c r="BF60" s="366"/>
      <c r="BG60" s="366"/>
      <c r="BH60" s="366"/>
      <c r="BI60" s="366"/>
      <c r="BJ60" s="366"/>
      <c r="BK60" s="366"/>
      <c r="BL60" s="366"/>
      <c r="BM60" s="367">
        <f t="shared" si="176"/>
        <v>0</v>
      </c>
      <c r="BN60" s="367">
        <f t="shared" si="177"/>
        <v>0</v>
      </c>
      <c r="BP60" s="352"/>
      <c r="BQ60" s="371"/>
      <c r="BR60" s="372"/>
      <c r="BS60" s="372"/>
      <c r="BT60" s="372"/>
      <c r="BU60" s="373"/>
      <c r="BV60" s="366"/>
      <c r="BW60" s="366"/>
      <c r="BX60" s="366"/>
      <c r="BY60" s="366"/>
      <c r="BZ60" s="366"/>
      <c r="CA60" s="366"/>
      <c r="CB60" s="366"/>
      <c r="CC60" s="366"/>
      <c r="CD60" s="367">
        <f t="shared" si="154"/>
        <v>0</v>
      </c>
      <c r="CE60" s="367">
        <f t="shared" si="155"/>
        <v>0</v>
      </c>
      <c r="CU60" s="352"/>
      <c r="CV60" s="371"/>
      <c r="CW60" s="372"/>
      <c r="CX60" s="372"/>
      <c r="CY60" s="372"/>
      <c r="CZ60" s="373"/>
      <c r="DA60" s="366"/>
      <c r="DB60" s="366"/>
      <c r="DC60" s="366"/>
      <c r="DD60" s="366"/>
      <c r="DE60" s="366"/>
      <c r="DF60" s="366"/>
      <c r="DG60" s="366"/>
      <c r="DH60" s="366"/>
      <c r="DI60" s="367">
        <f t="shared" si="156"/>
        <v>0</v>
      </c>
      <c r="DJ60" s="367">
        <f t="shared" si="157"/>
        <v>0</v>
      </c>
      <c r="DL60" s="352"/>
      <c r="DM60" s="371"/>
      <c r="DN60" s="372"/>
      <c r="DO60" s="372"/>
      <c r="DP60" s="372"/>
      <c r="DQ60" s="373"/>
      <c r="DR60" s="366"/>
      <c r="DS60" s="366"/>
      <c r="DT60" s="366"/>
      <c r="DU60" s="366"/>
      <c r="DV60" s="366"/>
      <c r="DW60" s="366"/>
      <c r="DX60" s="366"/>
      <c r="DY60" s="366"/>
      <c r="DZ60" s="367">
        <f t="shared" si="158"/>
        <v>0</v>
      </c>
      <c r="EA60" s="367">
        <f t="shared" si="159"/>
        <v>0</v>
      </c>
      <c r="EQ60" s="352"/>
      <c r="ER60" s="371"/>
      <c r="ES60" s="372"/>
      <c r="ET60" s="372"/>
      <c r="EU60" s="372"/>
      <c r="EV60" s="373"/>
      <c r="EW60" s="366"/>
      <c r="EX60" s="366"/>
      <c r="EY60" s="366"/>
      <c r="EZ60" s="366"/>
      <c r="FA60" s="366"/>
      <c r="FB60" s="366"/>
      <c r="FC60" s="366"/>
      <c r="FD60" s="366"/>
      <c r="FE60" s="367">
        <f t="shared" si="160"/>
        <v>0</v>
      </c>
      <c r="FF60" s="367">
        <f t="shared" si="161"/>
        <v>0</v>
      </c>
      <c r="FH60" s="352"/>
      <c r="FI60" s="371"/>
      <c r="FJ60" s="372"/>
      <c r="FK60" s="372"/>
      <c r="FL60" s="372"/>
      <c r="FM60" s="373"/>
      <c r="FN60" s="366"/>
      <c r="FO60" s="366"/>
      <c r="FP60" s="366"/>
      <c r="FQ60" s="366"/>
      <c r="FR60" s="366"/>
      <c r="FS60" s="366"/>
      <c r="FT60" s="366"/>
      <c r="FU60" s="366"/>
      <c r="FV60" s="367">
        <f t="shared" si="162"/>
        <v>0</v>
      </c>
      <c r="FW60" s="367">
        <f t="shared" si="163"/>
        <v>0</v>
      </c>
      <c r="FY60" s="352"/>
      <c r="FZ60" s="371"/>
      <c r="GA60" s="372"/>
      <c r="GB60" s="372"/>
      <c r="GC60" s="372"/>
      <c r="GD60" s="373"/>
      <c r="GE60" s="366"/>
      <c r="GF60" s="366"/>
      <c r="GG60" s="366"/>
      <c r="GH60" s="366"/>
      <c r="GI60" s="366"/>
      <c r="GJ60" s="366"/>
      <c r="GK60" s="366"/>
      <c r="GL60" s="366"/>
      <c r="GM60" s="367">
        <f t="shared" si="164"/>
        <v>0</v>
      </c>
      <c r="GN60" s="367">
        <f t="shared" si="165"/>
        <v>0</v>
      </c>
      <c r="GP60" s="352"/>
      <c r="GQ60" s="371"/>
      <c r="GR60" s="372"/>
      <c r="GS60" s="372"/>
      <c r="GT60" s="372"/>
      <c r="GU60" s="373"/>
      <c r="GV60" s="366"/>
      <c r="GW60" s="366"/>
      <c r="GX60" s="366"/>
      <c r="GY60" s="366"/>
      <c r="GZ60" s="366"/>
      <c r="HA60" s="366"/>
      <c r="HB60" s="366"/>
      <c r="HC60" s="366"/>
      <c r="HD60" s="367">
        <f t="shared" si="166"/>
        <v>0</v>
      </c>
      <c r="HE60" s="367">
        <f t="shared" si="167"/>
        <v>0</v>
      </c>
      <c r="HG60" s="352"/>
      <c r="HH60" s="371"/>
      <c r="HI60" s="372"/>
      <c r="HJ60" s="372"/>
      <c r="HK60" s="372"/>
      <c r="HL60" s="373"/>
      <c r="HM60" s="366"/>
      <c r="HN60" s="366"/>
      <c r="HO60" s="366"/>
      <c r="HP60" s="366"/>
      <c r="HQ60" s="366"/>
      <c r="HR60" s="366"/>
      <c r="HS60" s="366"/>
      <c r="HT60" s="366"/>
      <c r="HU60" s="367">
        <f t="shared" si="168"/>
        <v>0</v>
      </c>
      <c r="HV60" s="367">
        <f t="shared" si="169"/>
        <v>0</v>
      </c>
      <c r="HX60" s="352"/>
      <c r="HY60" s="371"/>
      <c r="HZ60" s="372"/>
      <c r="IA60" s="372"/>
      <c r="IB60" s="372"/>
      <c r="IC60" s="373"/>
      <c r="ID60" s="366"/>
      <c r="IE60" s="366"/>
      <c r="IF60" s="366"/>
      <c r="IG60" s="366"/>
      <c r="IH60" s="366"/>
      <c r="II60" s="366"/>
      <c r="IJ60" s="366"/>
      <c r="IK60" s="366"/>
      <c r="IL60" s="367">
        <f t="shared" si="170"/>
        <v>0</v>
      </c>
      <c r="IM60" s="367">
        <f t="shared" si="171"/>
        <v>0</v>
      </c>
    </row>
    <row r="61" spans="3:247">
      <c r="E61" s="362" t="s">
        <v>18</v>
      </c>
      <c r="F61" s="360"/>
      <c r="G61" s="362" t="s">
        <v>25</v>
      </c>
      <c r="H61" s="368"/>
      <c r="I61" s="362"/>
      <c r="J61" s="360"/>
      <c r="K61" s="362"/>
      <c r="L61" s="360"/>
      <c r="M61" s="362"/>
      <c r="N61" s="360"/>
      <c r="O61" s="362"/>
      <c r="Q61" s="352"/>
      <c r="R61" s="371"/>
      <c r="S61" s="372"/>
      <c r="T61" s="372"/>
      <c r="U61" s="372"/>
      <c r="V61" s="373"/>
      <c r="W61" s="366"/>
      <c r="X61" s="366"/>
      <c r="Y61" s="366"/>
      <c r="Z61" s="366"/>
      <c r="AA61" s="366"/>
      <c r="AB61" s="366"/>
      <c r="AC61" s="366"/>
      <c r="AD61" s="366"/>
      <c r="AE61" s="367">
        <f t="shared" si="172"/>
        <v>0</v>
      </c>
      <c r="AF61" s="367">
        <f t="shared" si="173"/>
        <v>0</v>
      </c>
      <c r="AH61" s="351"/>
      <c r="AI61" s="371"/>
      <c r="AJ61" s="372"/>
      <c r="AK61" s="372"/>
      <c r="AL61" s="372"/>
      <c r="AM61" s="373"/>
      <c r="AN61" s="366"/>
      <c r="AO61" s="366"/>
      <c r="AP61" s="366"/>
      <c r="AQ61" s="366"/>
      <c r="AR61" s="366"/>
      <c r="AS61" s="366"/>
      <c r="AT61" s="366"/>
      <c r="AU61" s="366"/>
      <c r="AV61" s="367">
        <f t="shared" si="174"/>
        <v>0</v>
      </c>
      <c r="AW61" s="367">
        <f t="shared" si="175"/>
        <v>0</v>
      </c>
      <c r="AY61" s="352"/>
      <c r="AZ61" s="371"/>
      <c r="BA61" s="372"/>
      <c r="BB61" s="372"/>
      <c r="BC61" s="372"/>
      <c r="BD61" s="373"/>
      <c r="BE61" s="366"/>
      <c r="BF61" s="366"/>
      <c r="BG61" s="366"/>
      <c r="BH61" s="366"/>
      <c r="BI61" s="366"/>
      <c r="BJ61" s="366"/>
      <c r="BK61" s="366"/>
      <c r="BL61" s="366"/>
      <c r="BM61" s="367">
        <f t="shared" si="176"/>
        <v>0</v>
      </c>
      <c r="BN61" s="367">
        <f t="shared" si="177"/>
        <v>0</v>
      </c>
      <c r="BP61" s="352"/>
      <c r="BQ61" s="371"/>
      <c r="BR61" s="372"/>
      <c r="BS61" s="372"/>
      <c r="BT61" s="372"/>
      <c r="BU61" s="373"/>
      <c r="BV61" s="366"/>
      <c r="BW61" s="366"/>
      <c r="BX61" s="366"/>
      <c r="BY61" s="366"/>
      <c r="BZ61" s="366"/>
      <c r="CA61" s="366"/>
      <c r="CB61" s="366"/>
      <c r="CC61" s="366"/>
      <c r="CD61" s="367">
        <f t="shared" si="154"/>
        <v>0</v>
      </c>
      <c r="CE61" s="367">
        <f t="shared" si="155"/>
        <v>0</v>
      </c>
      <c r="CU61" s="352"/>
      <c r="CV61" s="371"/>
      <c r="CW61" s="372"/>
      <c r="CX61" s="372"/>
      <c r="CY61" s="372"/>
      <c r="CZ61" s="373"/>
      <c r="DA61" s="366"/>
      <c r="DB61" s="366"/>
      <c r="DC61" s="366"/>
      <c r="DD61" s="366"/>
      <c r="DE61" s="366"/>
      <c r="DF61" s="366"/>
      <c r="DG61" s="366"/>
      <c r="DH61" s="366"/>
      <c r="DI61" s="367">
        <f t="shared" si="156"/>
        <v>0</v>
      </c>
      <c r="DJ61" s="367">
        <f t="shared" si="157"/>
        <v>0</v>
      </c>
      <c r="DL61" s="352"/>
      <c r="DM61" s="371"/>
      <c r="DN61" s="372"/>
      <c r="DO61" s="372"/>
      <c r="DP61" s="372"/>
      <c r="DQ61" s="373"/>
      <c r="DR61" s="366"/>
      <c r="DS61" s="366"/>
      <c r="DT61" s="366"/>
      <c r="DU61" s="366"/>
      <c r="DV61" s="366"/>
      <c r="DW61" s="366"/>
      <c r="DX61" s="366"/>
      <c r="DY61" s="366"/>
      <c r="DZ61" s="367">
        <f t="shared" si="158"/>
        <v>0</v>
      </c>
      <c r="EA61" s="367">
        <f t="shared" si="159"/>
        <v>0</v>
      </c>
      <c r="EQ61" s="352"/>
      <c r="ER61" s="371"/>
      <c r="ES61" s="372"/>
      <c r="ET61" s="372"/>
      <c r="EU61" s="372"/>
      <c r="EV61" s="373"/>
      <c r="EW61" s="366"/>
      <c r="EX61" s="366"/>
      <c r="EY61" s="366"/>
      <c r="EZ61" s="366"/>
      <c r="FA61" s="366"/>
      <c r="FB61" s="366"/>
      <c r="FC61" s="366"/>
      <c r="FD61" s="366"/>
      <c r="FE61" s="367">
        <f t="shared" si="160"/>
        <v>0</v>
      </c>
      <c r="FF61" s="367">
        <f t="shared" si="161"/>
        <v>0</v>
      </c>
      <c r="FH61" s="352"/>
      <c r="FI61" s="371"/>
      <c r="FJ61" s="372"/>
      <c r="FK61" s="372"/>
      <c r="FL61" s="372"/>
      <c r="FM61" s="373"/>
      <c r="FN61" s="366"/>
      <c r="FO61" s="366"/>
      <c r="FP61" s="366"/>
      <c r="FQ61" s="366"/>
      <c r="FR61" s="366"/>
      <c r="FS61" s="366"/>
      <c r="FT61" s="366"/>
      <c r="FU61" s="366"/>
      <c r="FV61" s="367">
        <f t="shared" si="162"/>
        <v>0</v>
      </c>
      <c r="FW61" s="367">
        <f t="shared" si="163"/>
        <v>0</v>
      </c>
      <c r="FY61" s="352"/>
      <c r="FZ61" s="371"/>
      <c r="GA61" s="372"/>
      <c r="GB61" s="372"/>
      <c r="GC61" s="372"/>
      <c r="GD61" s="373"/>
      <c r="GE61" s="366"/>
      <c r="GF61" s="366"/>
      <c r="GG61" s="366"/>
      <c r="GH61" s="366"/>
      <c r="GI61" s="366"/>
      <c r="GJ61" s="366"/>
      <c r="GK61" s="366"/>
      <c r="GL61" s="366"/>
      <c r="GM61" s="367">
        <f t="shared" si="164"/>
        <v>0</v>
      </c>
      <c r="GN61" s="367">
        <f t="shared" si="165"/>
        <v>0</v>
      </c>
      <c r="GP61" s="352"/>
      <c r="GQ61" s="371"/>
      <c r="GR61" s="372"/>
      <c r="GS61" s="372"/>
      <c r="GT61" s="372"/>
      <c r="GU61" s="373"/>
      <c r="GV61" s="366"/>
      <c r="GW61" s="366"/>
      <c r="GX61" s="366"/>
      <c r="GY61" s="366"/>
      <c r="GZ61" s="366"/>
      <c r="HA61" s="366"/>
      <c r="HB61" s="366"/>
      <c r="HC61" s="366"/>
      <c r="HD61" s="367">
        <f t="shared" si="166"/>
        <v>0</v>
      </c>
      <c r="HE61" s="367">
        <f t="shared" si="167"/>
        <v>0</v>
      </c>
      <c r="HG61" s="352"/>
      <c r="HH61" s="371"/>
      <c r="HI61" s="372"/>
      <c r="HJ61" s="372"/>
      <c r="HK61" s="372"/>
      <c r="HL61" s="373"/>
      <c r="HM61" s="366"/>
      <c r="HN61" s="366"/>
      <c r="HO61" s="366"/>
      <c r="HP61" s="366"/>
      <c r="HQ61" s="366"/>
      <c r="HR61" s="366"/>
      <c r="HS61" s="366"/>
      <c r="HT61" s="366"/>
      <c r="HU61" s="367">
        <f t="shared" si="168"/>
        <v>0</v>
      </c>
      <c r="HV61" s="367">
        <f t="shared" si="169"/>
        <v>0</v>
      </c>
      <c r="HX61" s="352"/>
      <c r="HY61" s="371"/>
      <c r="HZ61" s="372"/>
      <c r="IA61" s="372"/>
      <c r="IB61" s="372"/>
      <c r="IC61" s="373"/>
      <c r="ID61" s="366"/>
      <c r="IE61" s="366"/>
      <c r="IF61" s="366"/>
      <c r="IG61" s="366"/>
      <c r="IH61" s="366"/>
      <c r="II61" s="366"/>
      <c r="IJ61" s="366"/>
      <c r="IK61" s="366"/>
      <c r="IL61" s="367">
        <f t="shared" si="170"/>
        <v>0</v>
      </c>
      <c r="IM61" s="367">
        <f t="shared" si="171"/>
        <v>0</v>
      </c>
    </row>
    <row r="62" spans="3:247">
      <c r="E62" s="362" t="s">
        <v>18</v>
      </c>
      <c r="F62" s="360"/>
      <c r="G62" s="362" t="s">
        <v>25</v>
      </c>
      <c r="H62" s="368"/>
      <c r="I62" s="362"/>
      <c r="J62" s="360"/>
      <c r="K62" s="362"/>
      <c r="L62" s="360"/>
      <c r="M62" s="362"/>
      <c r="N62" s="360"/>
      <c r="O62" s="362"/>
      <c r="Q62" s="352"/>
      <c r="R62" s="371"/>
      <c r="S62" s="372"/>
      <c r="T62" s="372"/>
      <c r="U62" s="372"/>
      <c r="V62" s="373"/>
      <c r="W62" s="366"/>
      <c r="X62" s="366"/>
      <c r="Y62" s="366"/>
      <c r="Z62" s="366"/>
      <c r="AA62" s="366"/>
      <c r="AB62" s="366"/>
      <c r="AC62" s="366"/>
      <c r="AD62" s="366"/>
      <c r="AE62" s="367">
        <f t="shared" si="172"/>
        <v>0</v>
      </c>
      <c r="AF62" s="367">
        <f t="shared" si="173"/>
        <v>0</v>
      </c>
      <c r="AH62" s="351"/>
      <c r="AI62" s="371"/>
      <c r="AJ62" s="372"/>
      <c r="AK62" s="372"/>
      <c r="AL62" s="372"/>
      <c r="AM62" s="373"/>
      <c r="AN62" s="366"/>
      <c r="AO62" s="366"/>
      <c r="AP62" s="366"/>
      <c r="AQ62" s="366"/>
      <c r="AR62" s="366"/>
      <c r="AS62" s="366"/>
      <c r="AT62" s="366"/>
      <c r="AU62" s="366"/>
      <c r="AV62" s="367">
        <f t="shared" si="174"/>
        <v>0</v>
      </c>
      <c r="AW62" s="367">
        <f t="shared" si="175"/>
        <v>0</v>
      </c>
      <c r="AY62" s="352"/>
      <c r="AZ62" s="371"/>
      <c r="BA62" s="372"/>
      <c r="BB62" s="372"/>
      <c r="BC62" s="372"/>
      <c r="BD62" s="373"/>
      <c r="BE62" s="366"/>
      <c r="BF62" s="366"/>
      <c r="BG62" s="366"/>
      <c r="BH62" s="366"/>
      <c r="BI62" s="366"/>
      <c r="BJ62" s="366"/>
      <c r="BK62" s="366"/>
      <c r="BL62" s="366"/>
      <c r="BM62" s="367">
        <f t="shared" si="176"/>
        <v>0</v>
      </c>
      <c r="BN62" s="367">
        <f t="shared" si="177"/>
        <v>0</v>
      </c>
      <c r="BP62" s="352"/>
      <c r="BQ62" s="371"/>
      <c r="BR62" s="372"/>
      <c r="BS62" s="372"/>
      <c r="BT62" s="372"/>
      <c r="BU62" s="373"/>
      <c r="BV62" s="366"/>
      <c r="BW62" s="366"/>
      <c r="BX62" s="366"/>
      <c r="BY62" s="366"/>
      <c r="BZ62" s="366"/>
      <c r="CA62" s="366"/>
      <c r="CB62" s="366"/>
      <c r="CC62" s="366"/>
      <c r="CD62" s="367">
        <f t="shared" si="154"/>
        <v>0</v>
      </c>
      <c r="CE62" s="367">
        <f t="shared" si="155"/>
        <v>0</v>
      </c>
      <c r="CU62" s="352"/>
      <c r="CV62" s="371"/>
      <c r="CW62" s="372"/>
      <c r="CX62" s="372"/>
      <c r="CY62" s="372"/>
      <c r="CZ62" s="373"/>
      <c r="DA62" s="366"/>
      <c r="DB62" s="366"/>
      <c r="DC62" s="366"/>
      <c r="DD62" s="366"/>
      <c r="DE62" s="366"/>
      <c r="DF62" s="366"/>
      <c r="DG62" s="366"/>
      <c r="DH62" s="366"/>
      <c r="DI62" s="367">
        <f t="shared" si="156"/>
        <v>0</v>
      </c>
      <c r="DJ62" s="367">
        <f t="shared" si="157"/>
        <v>0</v>
      </c>
      <c r="DL62" s="352"/>
      <c r="DM62" s="371"/>
      <c r="DN62" s="372"/>
      <c r="DO62" s="372"/>
      <c r="DP62" s="372"/>
      <c r="DQ62" s="373"/>
      <c r="DR62" s="366"/>
      <c r="DS62" s="366"/>
      <c r="DT62" s="366"/>
      <c r="DU62" s="366"/>
      <c r="DV62" s="366"/>
      <c r="DW62" s="366"/>
      <c r="DX62" s="366"/>
      <c r="DY62" s="366"/>
      <c r="DZ62" s="367">
        <f t="shared" si="158"/>
        <v>0</v>
      </c>
      <c r="EA62" s="367">
        <f t="shared" si="159"/>
        <v>0</v>
      </c>
      <c r="EQ62" s="352"/>
      <c r="ER62" s="371"/>
      <c r="ES62" s="372"/>
      <c r="ET62" s="372"/>
      <c r="EU62" s="372"/>
      <c r="EV62" s="373"/>
      <c r="EW62" s="366"/>
      <c r="EX62" s="366"/>
      <c r="EY62" s="366"/>
      <c r="EZ62" s="366"/>
      <c r="FA62" s="366"/>
      <c r="FB62" s="366"/>
      <c r="FC62" s="366"/>
      <c r="FD62" s="366"/>
      <c r="FE62" s="367">
        <f t="shared" si="160"/>
        <v>0</v>
      </c>
      <c r="FF62" s="367">
        <f t="shared" si="161"/>
        <v>0</v>
      </c>
      <c r="FH62" s="352"/>
      <c r="FI62" s="371"/>
      <c r="FJ62" s="372"/>
      <c r="FK62" s="372"/>
      <c r="FL62" s="372"/>
      <c r="FM62" s="373"/>
      <c r="FN62" s="366"/>
      <c r="FO62" s="366"/>
      <c r="FP62" s="366"/>
      <c r="FQ62" s="366"/>
      <c r="FR62" s="366"/>
      <c r="FS62" s="366"/>
      <c r="FT62" s="366"/>
      <c r="FU62" s="366"/>
      <c r="FV62" s="367">
        <f t="shared" si="162"/>
        <v>0</v>
      </c>
      <c r="FW62" s="367">
        <f t="shared" si="163"/>
        <v>0</v>
      </c>
      <c r="FY62" s="352"/>
      <c r="FZ62" s="371"/>
      <c r="GA62" s="372"/>
      <c r="GB62" s="372"/>
      <c r="GC62" s="372"/>
      <c r="GD62" s="373"/>
      <c r="GE62" s="366"/>
      <c r="GF62" s="366"/>
      <c r="GG62" s="366"/>
      <c r="GH62" s="366"/>
      <c r="GI62" s="366"/>
      <c r="GJ62" s="366"/>
      <c r="GK62" s="366"/>
      <c r="GL62" s="366"/>
      <c r="GM62" s="367">
        <f t="shared" si="164"/>
        <v>0</v>
      </c>
      <c r="GN62" s="367">
        <f t="shared" si="165"/>
        <v>0</v>
      </c>
      <c r="GP62" s="352"/>
      <c r="GQ62" s="371"/>
      <c r="GR62" s="372"/>
      <c r="GS62" s="372"/>
      <c r="GT62" s="372"/>
      <c r="GU62" s="373"/>
      <c r="GV62" s="366"/>
      <c r="GW62" s="366"/>
      <c r="GX62" s="366"/>
      <c r="GY62" s="366"/>
      <c r="GZ62" s="366"/>
      <c r="HA62" s="366"/>
      <c r="HB62" s="366"/>
      <c r="HC62" s="366"/>
      <c r="HD62" s="367">
        <f t="shared" si="166"/>
        <v>0</v>
      </c>
      <c r="HE62" s="367">
        <f t="shared" si="167"/>
        <v>0</v>
      </c>
      <c r="HG62" s="352"/>
      <c r="HH62" s="371"/>
      <c r="HI62" s="372"/>
      <c r="HJ62" s="372"/>
      <c r="HK62" s="372"/>
      <c r="HL62" s="373"/>
      <c r="HM62" s="366"/>
      <c r="HN62" s="366"/>
      <c r="HO62" s="366"/>
      <c r="HP62" s="366"/>
      <c r="HQ62" s="366"/>
      <c r="HR62" s="366"/>
      <c r="HS62" s="366"/>
      <c r="HT62" s="366"/>
      <c r="HU62" s="367">
        <f t="shared" si="168"/>
        <v>0</v>
      </c>
      <c r="HV62" s="367">
        <f t="shared" si="169"/>
        <v>0</v>
      </c>
      <c r="HX62" s="352"/>
      <c r="HY62" s="371"/>
      <c r="HZ62" s="372"/>
      <c r="IA62" s="372"/>
      <c r="IB62" s="372"/>
      <c r="IC62" s="373"/>
      <c r="ID62" s="366"/>
      <c r="IE62" s="366"/>
      <c r="IF62" s="366"/>
      <c r="IG62" s="366"/>
      <c r="IH62" s="366"/>
      <c r="II62" s="366"/>
      <c r="IJ62" s="366"/>
      <c r="IK62" s="366"/>
      <c r="IL62" s="367">
        <f t="shared" si="170"/>
        <v>0</v>
      </c>
      <c r="IM62" s="367">
        <f t="shared" si="171"/>
        <v>0</v>
      </c>
    </row>
    <row r="63" spans="3:247">
      <c r="E63" s="362" t="s">
        <v>18</v>
      </c>
      <c r="F63" s="360"/>
      <c r="G63" s="362" t="s">
        <v>25</v>
      </c>
      <c r="H63" s="368"/>
      <c r="I63" s="362"/>
      <c r="J63" s="360"/>
      <c r="K63" s="362"/>
      <c r="L63" s="360"/>
      <c r="M63" s="362"/>
      <c r="N63" s="360"/>
      <c r="O63" s="362"/>
      <c r="Q63" s="352"/>
      <c r="R63" s="371"/>
      <c r="S63" s="372"/>
      <c r="T63" s="372"/>
      <c r="U63" s="372"/>
      <c r="V63" s="373"/>
      <c r="W63" s="366"/>
      <c r="X63" s="366"/>
      <c r="Y63" s="366"/>
      <c r="Z63" s="366"/>
      <c r="AA63" s="366"/>
      <c r="AB63" s="366"/>
      <c r="AC63" s="366"/>
      <c r="AD63" s="366"/>
      <c r="AE63" s="367">
        <f>SUM(R63:V63)</f>
        <v>0</v>
      </c>
      <c r="AF63" s="367">
        <f t="shared" si="173"/>
        <v>0</v>
      </c>
      <c r="AH63" s="351"/>
      <c r="AI63" s="371"/>
      <c r="AJ63" s="372"/>
      <c r="AK63" s="372"/>
      <c r="AL63" s="372"/>
      <c r="AM63" s="373"/>
      <c r="AN63" s="366"/>
      <c r="AO63" s="366"/>
      <c r="AP63" s="366"/>
      <c r="AQ63" s="366"/>
      <c r="AR63" s="366"/>
      <c r="AS63" s="366"/>
      <c r="AT63" s="366"/>
      <c r="AU63" s="366"/>
      <c r="AV63" s="367">
        <f>SUM(AI63:AM63)</f>
        <v>0</v>
      </c>
      <c r="AW63" s="367">
        <f t="shared" si="175"/>
        <v>0</v>
      </c>
      <c r="AY63" s="352"/>
      <c r="AZ63" s="371"/>
      <c r="BA63" s="372"/>
      <c r="BB63" s="372"/>
      <c r="BC63" s="372"/>
      <c r="BD63" s="373"/>
      <c r="BE63" s="366"/>
      <c r="BF63" s="366"/>
      <c r="BG63" s="366"/>
      <c r="BH63" s="366"/>
      <c r="BI63" s="366"/>
      <c r="BJ63" s="366"/>
      <c r="BK63" s="366"/>
      <c r="BL63" s="366"/>
      <c r="BM63" s="367">
        <f>SUM(AZ63:BD63)</f>
        <v>0</v>
      </c>
      <c r="BN63" s="367">
        <f t="shared" si="177"/>
        <v>0</v>
      </c>
      <c r="BP63" s="352"/>
      <c r="BQ63" s="371"/>
      <c r="BR63" s="372"/>
      <c r="BS63" s="372"/>
      <c r="BT63" s="372"/>
      <c r="BU63" s="373"/>
      <c r="BV63" s="366"/>
      <c r="BW63" s="366"/>
      <c r="BX63" s="366"/>
      <c r="BY63" s="366"/>
      <c r="BZ63" s="366"/>
      <c r="CA63" s="366"/>
      <c r="CB63" s="366"/>
      <c r="CC63" s="366"/>
      <c r="CD63" s="367">
        <f t="shared" si="154"/>
        <v>0</v>
      </c>
      <c r="CE63" s="367">
        <f t="shared" si="155"/>
        <v>0</v>
      </c>
      <c r="CU63" s="352"/>
      <c r="CV63" s="371"/>
      <c r="CW63" s="372"/>
      <c r="CX63" s="372"/>
      <c r="CY63" s="372"/>
      <c r="CZ63" s="373"/>
      <c r="DA63" s="366"/>
      <c r="DB63" s="366"/>
      <c r="DC63" s="366"/>
      <c r="DD63" s="366"/>
      <c r="DE63" s="366"/>
      <c r="DF63" s="366"/>
      <c r="DG63" s="366"/>
      <c r="DH63" s="366"/>
      <c r="DI63" s="367">
        <f t="shared" si="156"/>
        <v>0</v>
      </c>
      <c r="DJ63" s="367">
        <f t="shared" si="157"/>
        <v>0</v>
      </c>
      <c r="DL63" s="352"/>
      <c r="DM63" s="371"/>
      <c r="DN63" s="372"/>
      <c r="DO63" s="372"/>
      <c r="DP63" s="372"/>
      <c r="DQ63" s="373"/>
      <c r="DR63" s="366"/>
      <c r="DS63" s="366"/>
      <c r="DT63" s="366"/>
      <c r="DU63" s="366"/>
      <c r="DV63" s="366"/>
      <c r="DW63" s="366"/>
      <c r="DX63" s="366"/>
      <c r="DY63" s="366"/>
      <c r="DZ63" s="367">
        <f t="shared" si="158"/>
        <v>0</v>
      </c>
      <c r="EA63" s="367">
        <f t="shared" si="159"/>
        <v>0</v>
      </c>
      <c r="EQ63" s="352"/>
      <c r="ER63" s="371"/>
      <c r="ES63" s="372"/>
      <c r="ET63" s="372"/>
      <c r="EU63" s="372"/>
      <c r="EV63" s="373"/>
      <c r="EW63" s="366"/>
      <c r="EX63" s="366"/>
      <c r="EY63" s="366"/>
      <c r="EZ63" s="366"/>
      <c r="FA63" s="366"/>
      <c r="FB63" s="366"/>
      <c r="FC63" s="366"/>
      <c r="FD63" s="366"/>
      <c r="FE63" s="367">
        <f t="shared" si="160"/>
        <v>0</v>
      </c>
      <c r="FF63" s="367">
        <f t="shared" si="161"/>
        <v>0</v>
      </c>
      <c r="FH63" s="352"/>
      <c r="FI63" s="371"/>
      <c r="FJ63" s="372"/>
      <c r="FK63" s="372"/>
      <c r="FL63" s="372"/>
      <c r="FM63" s="373"/>
      <c r="FN63" s="366"/>
      <c r="FO63" s="366"/>
      <c r="FP63" s="366"/>
      <c r="FQ63" s="366"/>
      <c r="FR63" s="366"/>
      <c r="FS63" s="366"/>
      <c r="FT63" s="366"/>
      <c r="FU63" s="366"/>
      <c r="FV63" s="367">
        <f t="shared" si="162"/>
        <v>0</v>
      </c>
      <c r="FW63" s="367">
        <f t="shared" si="163"/>
        <v>0</v>
      </c>
      <c r="FY63" s="352"/>
      <c r="FZ63" s="371"/>
      <c r="GA63" s="372"/>
      <c r="GB63" s="372"/>
      <c r="GC63" s="372"/>
      <c r="GD63" s="373"/>
      <c r="GE63" s="366"/>
      <c r="GF63" s="366"/>
      <c r="GG63" s="366"/>
      <c r="GH63" s="366"/>
      <c r="GI63" s="366"/>
      <c r="GJ63" s="366"/>
      <c r="GK63" s="366"/>
      <c r="GL63" s="366"/>
      <c r="GM63" s="367">
        <f t="shared" si="164"/>
        <v>0</v>
      </c>
      <c r="GN63" s="367">
        <f t="shared" si="165"/>
        <v>0</v>
      </c>
      <c r="GP63" s="352"/>
      <c r="GQ63" s="371"/>
      <c r="GR63" s="372"/>
      <c r="GS63" s="372"/>
      <c r="GT63" s="372"/>
      <c r="GU63" s="373"/>
      <c r="GV63" s="366"/>
      <c r="GW63" s="366"/>
      <c r="GX63" s="366"/>
      <c r="GY63" s="366"/>
      <c r="GZ63" s="366"/>
      <c r="HA63" s="366"/>
      <c r="HB63" s="366"/>
      <c r="HC63" s="366"/>
      <c r="HD63" s="367">
        <f t="shared" si="166"/>
        <v>0</v>
      </c>
      <c r="HE63" s="367">
        <f t="shared" si="167"/>
        <v>0</v>
      </c>
      <c r="HG63" s="352"/>
      <c r="HH63" s="371"/>
      <c r="HI63" s="372"/>
      <c r="HJ63" s="372"/>
      <c r="HK63" s="372"/>
      <c r="HL63" s="373"/>
      <c r="HM63" s="366"/>
      <c r="HN63" s="366"/>
      <c r="HO63" s="366"/>
      <c r="HP63" s="366"/>
      <c r="HQ63" s="366"/>
      <c r="HR63" s="366"/>
      <c r="HS63" s="366"/>
      <c r="HT63" s="366"/>
      <c r="HU63" s="367">
        <f t="shared" si="168"/>
        <v>0</v>
      </c>
      <c r="HV63" s="367">
        <f t="shared" si="169"/>
        <v>0</v>
      </c>
      <c r="HX63" s="352"/>
      <c r="HY63" s="371"/>
      <c r="HZ63" s="372"/>
      <c r="IA63" s="372"/>
      <c r="IB63" s="372"/>
      <c r="IC63" s="373"/>
      <c r="ID63" s="366"/>
      <c r="IE63" s="366"/>
      <c r="IF63" s="366"/>
      <c r="IG63" s="366"/>
      <c r="IH63" s="366"/>
      <c r="II63" s="366"/>
      <c r="IJ63" s="366"/>
      <c r="IK63" s="366"/>
      <c r="IL63" s="367">
        <f t="shared" si="170"/>
        <v>0</v>
      </c>
      <c r="IM63" s="367">
        <f t="shared" si="171"/>
        <v>0</v>
      </c>
    </row>
    <row r="64" spans="3:247">
      <c r="E64" s="362" t="s">
        <v>18</v>
      </c>
      <c r="F64" s="360"/>
      <c r="G64" s="362" t="s">
        <v>25</v>
      </c>
      <c r="H64" s="368"/>
      <c r="I64" s="362"/>
      <c r="J64" s="360"/>
      <c r="K64" s="362"/>
      <c r="L64" s="360"/>
      <c r="M64" s="362"/>
      <c r="N64" s="360"/>
      <c r="O64" s="362"/>
      <c r="Q64" s="352"/>
      <c r="R64" s="371"/>
      <c r="S64" s="372"/>
      <c r="T64" s="372"/>
      <c r="U64" s="372"/>
      <c r="V64" s="373"/>
      <c r="W64" s="366"/>
      <c r="X64" s="366"/>
      <c r="Y64" s="366"/>
      <c r="Z64" s="366"/>
      <c r="AA64" s="366"/>
      <c r="AB64" s="366"/>
      <c r="AC64" s="366"/>
      <c r="AD64" s="366"/>
      <c r="AE64" s="367">
        <f t="shared" ref="AE64:AE67" si="178">SUM(R64:V64)</f>
        <v>0</v>
      </c>
      <c r="AF64" s="367">
        <f t="shared" si="173"/>
        <v>0</v>
      </c>
      <c r="AH64" s="351"/>
      <c r="AI64" s="371"/>
      <c r="AJ64" s="372"/>
      <c r="AK64" s="372"/>
      <c r="AL64" s="372"/>
      <c r="AM64" s="373"/>
      <c r="AN64" s="366"/>
      <c r="AO64" s="366"/>
      <c r="AP64" s="366"/>
      <c r="AQ64" s="366"/>
      <c r="AR64" s="366"/>
      <c r="AS64" s="366"/>
      <c r="AT64" s="366"/>
      <c r="AU64" s="366"/>
      <c r="AV64" s="367">
        <f t="shared" ref="AV64:AV67" si="179">SUM(AI64:AM64)</f>
        <v>0</v>
      </c>
      <c r="AW64" s="367">
        <f t="shared" si="175"/>
        <v>0</v>
      </c>
      <c r="AY64" s="352"/>
      <c r="AZ64" s="371"/>
      <c r="BA64" s="372"/>
      <c r="BB64" s="372"/>
      <c r="BC64" s="372"/>
      <c r="BD64" s="373"/>
      <c r="BE64" s="366"/>
      <c r="BF64" s="366"/>
      <c r="BG64" s="366"/>
      <c r="BH64" s="366"/>
      <c r="BI64" s="366"/>
      <c r="BJ64" s="366"/>
      <c r="BK64" s="366"/>
      <c r="BL64" s="366"/>
      <c r="BM64" s="367">
        <f t="shared" ref="BM64:BM67" si="180">SUM(AZ64:BD64)</f>
        <v>0</v>
      </c>
      <c r="BN64" s="367">
        <f t="shared" si="177"/>
        <v>0</v>
      </c>
      <c r="BP64" s="352"/>
      <c r="BQ64" s="371"/>
      <c r="BR64" s="372"/>
      <c r="BS64" s="372"/>
      <c r="BT64" s="372"/>
      <c r="BU64" s="373"/>
      <c r="BV64" s="366"/>
      <c r="BW64" s="366"/>
      <c r="BX64" s="366"/>
      <c r="BY64" s="366"/>
      <c r="BZ64" s="366"/>
      <c r="CA64" s="366"/>
      <c r="CB64" s="366"/>
      <c r="CC64" s="366"/>
      <c r="CD64" s="367">
        <f t="shared" si="154"/>
        <v>0</v>
      </c>
      <c r="CE64" s="367">
        <f t="shared" si="155"/>
        <v>0</v>
      </c>
      <c r="CU64" s="352"/>
      <c r="CV64" s="371"/>
      <c r="CW64" s="372"/>
      <c r="CX64" s="372"/>
      <c r="CY64" s="372"/>
      <c r="CZ64" s="373"/>
      <c r="DA64" s="366"/>
      <c r="DB64" s="366"/>
      <c r="DC64" s="366"/>
      <c r="DD64" s="366"/>
      <c r="DE64" s="366"/>
      <c r="DF64" s="366"/>
      <c r="DG64" s="366"/>
      <c r="DH64" s="366"/>
      <c r="DI64" s="367">
        <f t="shared" si="156"/>
        <v>0</v>
      </c>
      <c r="DJ64" s="367">
        <f t="shared" si="157"/>
        <v>0</v>
      </c>
      <c r="DL64" s="352"/>
      <c r="DM64" s="371"/>
      <c r="DN64" s="372"/>
      <c r="DO64" s="372"/>
      <c r="DP64" s="372"/>
      <c r="DQ64" s="373"/>
      <c r="DR64" s="366"/>
      <c r="DS64" s="366"/>
      <c r="DT64" s="366"/>
      <c r="DU64" s="366"/>
      <c r="DV64" s="366"/>
      <c r="DW64" s="366"/>
      <c r="DX64" s="366"/>
      <c r="DY64" s="366"/>
      <c r="DZ64" s="367">
        <f t="shared" si="158"/>
        <v>0</v>
      </c>
      <c r="EA64" s="367">
        <f t="shared" si="159"/>
        <v>0</v>
      </c>
      <c r="EQ64" s="352"/>
      <c r="ER64" s="371"/>
      <c r="ES64" s="372"/>
      <c r="ET64" s="372"/>
      <c r="EU64" s="372"/>
      <c r="EV64" s="373"/>
      <c r="EW64" s="366"/>
      <c r="EX64" s="366"/>
      <c r="EY64" s="366"/>
      <c r="EZ64" s="366"/>
      <c r="FA64" s="366"/>
      <c r="FB64" s="366"/>
      <c r="FC64" s="366"/>
      <c r="FD64" s="366"/>
      <c r="FE64" s="367">
        <f t="shared" si="160"/>
        <v>0</v>
      </c>
      <c r="FF64" s="367">
        <f t="shared" si="161"/>
        <v>0</v>
      </c>
      <c r="FH64" s="352"/>
      <c r="FI64" s="371"/>
      <c r="FJ64" s="372"/>
      <c r="FK64" s="372"/>
      <c r="FL64" s="372"/>
      <c r="FM64" s="373"/>
      <c r="FN64" s="366"/>
      <c r="FO64" s="366"/>
      <c r="FP64" s="366"/>
      <c r="FQ64" s="366"/>
      <c r="FR64" s="366"/>
      <c r="FS64" s="366"/>
      <c r="FT64" s="366"/>
      <c r="FU64" s="366"/>
      <c r="FV64" s="367">
        <f t="shared" si="162"/>
        <v>0</v>
      </c>
      <c r="FW64" s="367">
        <f t="shared" si="163"/>
        <v>0</v>
      </c>
      <c r="FY64" s="352"/>
      <c r="FZ64" s="371"/>
      <c r="GA64" s="372"/>
      <c r="GB64" s="372"/>
      <c r="GC64" s="372"/>
      <c r="GD64" s="373"/>
      <c r="GE64" s="366"/>
      <c r="GF64" s="366"/>
      <c r="GG64" s="366"/>
      <c r="GH64" s="366"/>
      <c r="GI64" s="366"/>
      <c r="GJ64" s="366"/>
      <c r="GK64" s="366"/>
      <c r="GL64" s="366"/>
      <c r="GM64" s="367">
        <f t="shared" si="164"/>
        <v>0</v>
      </c>
      <c r="GN64" s="367">
        <f t="shared" si="165"/>
        <v>0</v>
      </c>
      <c r="GP64" s="352"/>
      <c r="GQ64" s="371"/>
      <c r="GR64" s="372"/>
      <c r="GS64" s="372"/>
      <c r="GT64" s="372"/>
      <c r="GU64" s="373"/>
      <c r="GV64" s="366"/>
      <c r="GW64" s="366"/>
      <c r="GX64" s="366"/>
      <c r="GY64" s="366"/>
      <c r="GZ64" s="366"/>
      <c r="HA64" s="366"/>
      <c r="HB64" s="366"/>
      <c r="HC64" s="366"/>
      <c r="HD64" s="367">
        <f t="shared" si="166"/>
        <v>0</v>
      </c>
      <c r="HE64" s="367">
        <f t="shared" si="167"/>
        <v>0</v>
      </c>
      <c r="HG64" s="352"/>
      <c r="HH64" s="371"/>
      <c r="HI64" s="372"/>
      <c r="HJ64" s="372"/>
      <c r="HK64" s="372"/>
      <c r="HL64" s="373"/>
      <c r="HM64" s="366"/>
      <c r="HN64" s="366"/>
      <c r="HO64" s="366"/>
      <c r="HP64" s="366"/>
      <c r="HQ64" s="366"/>
      <c r="HR64" s="366"/>
      <c r="HS64" s="366"/>
      <c r="HT64" s="366"/>
      <c r="HU64" s="367">
        <f t="shared" si="168"/>
        <v>0</v>
      </c>
      <c r="HV64" s="367">
        <f t="shared" si="169"/>
        <v>0</v>
      </c>
      <c r="HX64" s="352"/>
      <c r="HY64" s="371"/>
      <c r="HZ64" s="372"/>
      <c r="IA64" s="372"/>
      <c r="IB64" s="372"/>
      <c r="IC64" s="373"/>
      <c r="ID64" s="366"/>
      <c r="IE64" s="366"/>
      <c r="IF64" s="366"/>
      <c r="IG64" s="366"/>
      <c r="IH64" s="366"/>
      <c r="II64" s="366"/>
      <c r="IJ64" s="366"/>
      <c r="IK64" s="366"/>
      <c r="IL64" s="367">
        <f t="shared" si="170"/>
        <v>0</v>
      </c>
      <c r="IM64" s="367">
        <f t="shared" si="171"/>
        <v>0</v>
      </c>
    </row>
    <row r="65" spans="3:247">
      <c r="E65" s="362" t="s">
        <v>18</v>
      </c>
      <c r="F65" s="360"/>
      <c r="G65" s="362" t="s">
        <v>25</v>
      </c>
      <c r="H65" s="368"/>
      <c r="I65" s="362"/>
      <c r="J65" s="360"/>
      <c r="K65" s="362"/>
      <c r="L65" s="360"/>
      <c r="M65" s="362"/>
      <c r="N65" s="360"/>
      <c r="O65" s="362"/>
      <c r="Q65" s="352"/>
      <c r="R65" s="371"/>
      <c r="S65" s="372"/>
      <c r="T65" s="372"/>
      <c r="U65" s="372"/>
      <c r="V65" s="373"/>
      <c r="W65" s="366"/>
      <c r="X65" s="366"/>
      <c r="Y65" s="366"/>
      <c r="Z65" s="366"/>
      <c r="AA65" s="366"/>
      <c r="AB65" s="366"/>
      <c r="AC65" s="366"/>
      <c r="AD65" s="366"/>
      <c r="AE65" s="367">
        <f t="shared" si="178"/>
        <v>0</v>
      </c>
      <c r="AF65" s="367">
        <f t="shared" si="173"/>
        <v>0</v>
      </c>
      <c r="AH65" s="351"/>
      <c r="AI65" s="371"/>
      <c r="AJ65" s="372"/>
      <c r="AK65" s="372"/>
      <c r="AL65" s="372"/>
      <c r="AM65" s="373"/>
      <c r="AN65" s="366"/>
      <c r="AO65" s="366"/>
      <c r="AP65" s="366"/>
      <c r="AQ65" s="366"/>
      <c r="AR65" s="366"/>
      <c r="AS65" s="366"/>
      <c r="AT65" s="366"/>
      <c r="AU65" s="366"/>
      <c r="AV65" s="367">
        <f t="shared" si="179"/>
        <v>0</v>
      </c>
      <c r="AW65" s="367">
        <f t="shared" si="175"/>
        <v>0</v>
      </c>
      <c r="AY65" s="352"/>
      <c r="AZ65" s="371"/>
      <c r="BA65" s="372"/>
      <c r="BB65" s="372"/>
      <c r="BC65" s="372"/>
      <c r="BD65" s="373"/>
      <c r="BE65" s="366"/>
      <c r="BF65" s="366"/>
      <c r="BG65" s="366"/>
      <c r="BH65" s="366"/>
      <c r="BI65" s="366"/>
      <c r="BJ65" s="366"/>
      <c r="BK65" s="366"/>
      <c r="BL65" s="366"/>
      <c r="BM65" s="367">
        <f t="shared" si="180"/>
        <v>0</v>
      </c>
      <c r="BN65" s="367">
        <f t="shared" si="177"/>
        <v>0</v>
      </c>
      <c r="BP65" s="352"/>
      <c r="BQ65" s="371"/>
      <c r="BR65" s="372"/>
      <c r="BS65" s="372"/>
      <c r="BT65" s="372"/>
      <c r="BU65" s="373"/>
      <c r="BV65" s="366"/>
      <c r="BW65" s="366"/>
      <c r="BX65" s="366"/>
      <c r="BY65" s="366"/>
      <c r="BZ65" s="366"/>
      <c r="CA65" s="366"/>
      <c r="CB65" s="366"/>
      <c r="CC65" s="366"/>
      <c r="CD65" s="367">
        <f t="shared" si="154"/>
        <v>0</v>
      </c>
      <c r="CE65" s="367">
        <f t="shared" si="155"/>
        <v>0</v>
      </c>
      <c r="CU65" s="352"/>
      <c r="CV65" s="371"/>
      <c r="CW65" s="372"/>
      <c r="CX65" s="372"/>
      <c r="CY65" s="372"/>
      <c r="CZ65" s="373"/>
      <c r="DA65" s="366"/>
      <c r="DB65" s="366"/>
      <c r="DC65" s="366"/>
      <c r="DD65" s="366"/>
      <c r="DE65" s="366"/>
      <c r="DF65" s="366"/>
      <c r="DG65" s="366"/>
      <c r="DH65" s="366"/>
      <c r="DI65" s="367">
        <f t="shared" si="156"/>
        <v>0</v>
      </c>
      <c r="DJ65" s="367">
        <f t="shared" si="157"/>
        <v>0</v>
      </c>
      <c r="DL65" s="352"/>
      <c r="DM65" s="371"/>
      <c r="DN65" s="372"/>
      <c r="DO65" s="372"/>
      <c r="DP65" s="372"/>
      <c r="DQ65" s="373"/>
      <c r="DR65" s="366"/>
      <c r="DS65" s="366"/>
      <c r="DT65" s="366"/>
      <c r="DU65" s="366"/>
      <c r="DV65" s="366"/>
      <c r="DW65" s="366"/>
      <c r="DX65" s="366"/>
      <c r="DY65" s="366"/>
      <c r="DZ65" s="367">
        <f t="shared" si="158"/>
        <v>0</v>
      </c>
      <c r="EA65" s="367">
        <f t="shared" si="159"/>
        <v>0</v>
      </c>
      <c r="EQ65" s="352"/>
      <c r="ER65" s="371"/>
      <c r="ES65" s="372"/>
      <c r="ET65" s="372"/>
      <c r="EU65" s="372"/>
      <c r="EV65" s="373"/>
      <c r="EW65" s="366"/>
      <c r="EX65" s="366"/>
      <c r="EY65" s="366"/>
      <c r="EZ65" s="366"/>
      <c r="FA65" s="366"/>
      <c r="FB65" s="366"/>
      <c r="FC65" s="366"/>
      <c r="FD65" s="366"/>
      <c r="FE65" s="367">
        <f t="shared" si="160"/>
        <v>0</v>
      </c>
      <c r="FF65" s="367">
        <f t="shared" si="161"/>
        <v>0</v>
      </c>
      <c r="FH65" s="352"/>
      <c r="FI65" s="371"/>
      <c r="FJ65" s="372"/>
      <c r="FK65" s="372"/>
      <c r="FL65" s="372"/>
      <c r="FM65" s="373"/>
      <c r="FN65" s="366"/>
      <c r="FO65" s="366"/>
      <c r="FP65" s="366"/>
      <c r="FQ65" s="366"/>
      <c r="FR65" s="366"/>
      <c r="FS65" s="366"/>
      <c r="FT65" s="366"/>
      <c r="FU65" s="366"/>
      <c r="FV65" s="367">
        <f t="shared" si="162"/>
        <v>0</v>
      </c>
      <c r="FW65" s="367">
        <f t="shared" si="163"/>
        <v>0</v>
      </c>
      <c r="FY65" s="352"/>
      <c r="FZ65" s="371"/>
      <c r="GA65" s="372"/>
      <c r="GB65" s="372"/>
      <c r="GC65" s="372"/>
      <c r="GD65" s="373"/>
      <c r="GE65" s="366"/>
      <c r="GF65" s="366"/>
      <c r="GG65" s="366"/>
      <c r="GH65" s="366"/>
      <c r="GI65" s="366"/>
      <c r="GJ65" s="366"/>
      <c r="GK65" s="366"/>
      <c r="GL65" s="366"/>
      <c r="GM65" s="367">
        <f t="shared" si="164"/>
        <v>0</v>
      </c>
      <c r="GN65" s="367">
        <f t="shared" si="165"/>
        <v>0</v>
      </c>
      <c r="GP65" s="352"/>
      <c r="GQ65" s="371"/>
      <c r="GR65" s="372"/>
      <c r="GS65" s="372"/>
      <c r="GT65" s="372"/>
      <c r="GU65" s="373"/>
      <c r="GV65" s="366"/>
      <c r="GW65" s="366"/>
      <c r="GX65" s="366"/>
      <c r="GY65" s="366"/>
      <c r="GZ65" s="366"/>
      <c r="HA65" s="366"/>
      <c r="HB65" s="366"/>
      <c r="HC65" s="366"/>
      <c r="HD65" s="367">
        <f t="shared" si="166"/>
        <v>0</v>
      </c>
      <c r="HE65" s="367">
        <f t="shared" si="167"/>
        <v>0</v>
      </c>
      <c r="HG65" s="352"/>
      <c r="HH65" s="371"/>
      <c r="HI65" s="372"/>
      <c r="HJ65" s="372"/>
      <c r="HK65" s="372"/>
      <c r="HL65" s="373"/>
      <c r="HM65" s="366"/>
      <c r="HN65" s="366"/>
      <c r="HO65" s="366"/>
      <c r="HP65" s="366"/>
      <c r="HQ65" s="366"/>
      <c r="HR65" s="366"/>
      <c r="HS65" s="366"/>
      <c r="HT65" s="366"/>
      <c r="HU65" s="367">
        <f t="shared" si="168"/>
        <v>0</v>
      </c>
      <c r="HV65" s="367">
        <f t="shared" si="169"/>
        <v>0</v>
      </c>
      <c r="HX65" s="352"/>
      <c r="HY65" s="371"/>
      <c r="HZ65" s="372"/>
      <c r="IA65" s="372"/>
      <c r="IB65" s="372"/>
      <c r="IC65" s="373"/>
      <c r="ID65" s="366"/>
      <c r="IE65" s="366"/>
      <c r="IF65" s="366"/>
      <c r="IG65" s="366"/>
      <c r="IH65" s="366"/>
      <c r="II65" s="366"/>
      <c r="IJ65" s="366"/>
      <c r="IK65" s="366"/>
      <c r="IL65" s="367">
        <f t="shared" si="170"/>
        <v>0</v>
      </c>
      <c r="IM65" s="367">
        <f t="shared" si="171"/>
        <v>0</v>
      </c>
    </row>
    <row r="66" spans="3:247">
      <c r="E66" s="362" t="s">
        <v>18</v>
      </c>
      <c r="F66" s="360"/>
      <c r="G66" s="362" t="s">
        <v>25</v>
      </c>
      <c r="H66" s="368"/>
      <c r="I66" s="362"/>
      <c r="J66" s="360"/>
      <c r="K66" s="362"/>
      <c r="L66" s="360"/>
      <c r="M66" s="362"/>
      <c r="N66" s="360"/>
      <c r="O66" s="362"/>
      <c r="Q66" s="352"/>
      <c r="R66" s="371"/>
      <c r="S66" s="372"/>
      <c r="T66" s="372"/>
      <c r="U66" s="372"/>
      <c r="V66" s="373"/>
      <c r="W66" s="366"/>
      <c r="X66" s="366"/>
      <c r="Y66" s="366"/>
      <c r="Z66" s="366"/>
      <c r="AA66" s="366"/>
      <c r="AB66" s="366"/>
      <c r="AC66" s="366"/>
      <c r="AD66" s="366"/>
      <c r="AE66" s="367">
        <f t="shared" si="178"/>
        <v>0</v>
      </c>
      <c r="AF66" s="367">
        <f t="shared" si="173"/>
        <v>0</v>
      </c>
      <c r="AH66" s="351"/>
      <c r="AI66" s="371"/>
      <c r="AJ66" s="372"/>
      <c r="AK66" s="372"/>
      <c r="AL66" s="372"/>
      <c r="AM66" s="373"/>
      <c r="AN66" s="366"/>
      <c r="AO66" s="366"/>
      <c r="AP66" s="366"/>
      <c r="AQ66" s="366"/>
      <c r="AR66" s="366"/>
      <c r="AS66" s="366"/>
      <c r="AT66" s="366"/>
      <c r="AU66" s="366"/>
      <c r="AV66" s="367">
        <f t="shared" si="179"/>
        <v>0</v>
      </c>
      <c r="AW66" s="367">
        <f t="shared" si="175"/>
        <v>0</v>
      </c>
      <c r="AY66" s="352"/>
      <c r="AZ66" s="371"/>
      <c r="BA66" s="372"/>
      <c r="BB66" s="372"/>
      <c r="BC66" s="372"/>
      <c r="BD66" s="373"/>
      <c r="BE66" s="366"/>
      <c r="BF66" s="366"/>
      <c r="BG66" s="366"/>
      <c r="BH66" s="366"/>
      <c r="BI66" s="366"/>
      <c r="BJ66" s="366"/>
      <c r="BK66" s="366"/>
      <c r="BL66" s="366"/>
      <c r="BM66" s="367">
        <f t="shared" si="180"/>
        <v>0</v>
      </c>
      <c r="BN66" s="367">
        <f t="shared" si="177"/>
        <v>0</v>
      </c>
      <c r="BP66" s="352"/>
      <c r="BQ66" s="371"/>
      <c r="BR66" s="372"/>
      <c r="BS66" s="372"/>
      <c r="BT66" s="372"/>
      <c r="BU66" s="373"/>
      <c r="BV66" s="366"/>
      <c r="BW66" s="366"/>
      <c r="BX66" s="366"/>
      <c r="BY66" s="366"/>
      <c r="BZ66" s="366"/>
      <c r="CA66" s="366"/>
      <c r="CB66" s="366"/>
      <c r="CC66" s="366"/>
      <c r="CD66" s="367">
        <f t="shared" si="154"/>
        <v>0</v>
      </c>
      <c r="CE66" s="367">
        <f t="shared" si="155"/>
        <v>0</v>
      </c>
      <c r="CU66" s="352"/>
      <c r="CV66" s="371"/>
      <c r="CW66" s="372"/>
      <c r="CX66" s="372"/>
      <c r="CY66" s="372"/>
      <c r="CZ66" s="373"/>
      <c r="DA66" s="366"/>
      <c r="DB66" s="366"/>
      <c r="DC66" s="366"/>
      <c r="DD66" s="366"/>
      <c r="DE66" s="366"/>
      <c r="DF66" s="366"/>
      <c r="DG66" s="366"/>
      <c r="DH66" s="366"/>
      <c r="DI66" s="367">
        <f t="shared" si="156"/>
        <v>0</v>
      </c>
      <c r="DJ66" s="367">
        <f t="shared" si="157"/>
        <v>0</v>
      </c>
      <c r="DL66" s="352"/>
      <c r="DM66" s="371"/>
      <c r="DN66" s="372"/>
      <c r="DO66" s="372"/>
      <c r="DP66" s="372"/>
      <c r="DQ66" s="373"/>
      <c r="DR66" s="366"/>
      <c r="DS66" s="366"/>
      <c r="DT66" s="366"/>
      <c r="DU66" s="366"/>
      <c r="DV66" s="366"/>
      <c r="DW66" s="366"/>
      <c r="DX66" s="366"/>
      <c r="DY66" s="366"/>
      <c r="DZ66" s="367">
        <f t="shared" si="158"/>
        <v>0</v>
      </c>
      <c r="EA66" s="367">
        <f t="shared" si="159"/>
        <v>0</v>
      </c>
      <c r="EQ66" s="352"/>
      <c r="ER66" s="371"/>
      <c r="ES66" s="372"/>
      <c r="ET66" s="372"/>
      <c r="EU66" s="372"/>
      <c r="EV66" s="373"/>
      <c r="EW66" s="366"/>
      <c r="EX66" s="366"/>
      <c r="EY66" s="366"/>
      <c r="EZ66" s="366"/>
      <c r="FA66" s="366"/>
      <c r="FB66" s="366"/>
      <c r="FC66" s="366"/>
      <c r="FD66" s="366"/>
      <c r="FE66" s="367">
        <f t="shared" si="160"/>
        <v>0</v>
      </c>
      <c r="FF66" s="367">
        <f t="shared" si="161"/>
        <v>0</v>
      </c>
      <c r="FH66" s="352"/>
      <c r="FI66" s="371"/>
      <c r="FJ66" s="372"/>
      <c r="FK66" s="372"/>
      <c r="FL66" s="372"/>
      <c r="FM66" s="373"/>
      <c r="FN66" s="366"/>
      <c r="FO66" s="366"/>
      <c r="FP66" s="366"/>
      <c r="FQ66" s="366"/>
      <c r="FR66" s="366"/>
      <c r="FS66" s="366"/>
      <c r="FT66" s="366"/>
      <c r="FU66" s="366"/>
      <c r="FV66" s="367">
        <f t="shared" si="162"/>
        <v>0</v>
      </c>
      <c r="FW66" s="367">
        <f t="shared" si="163"/>
        <v>0</v>
      </c>
      <c r="FY66" s="352"/>
      <c r="FZ66" s="371"/>
      <c r="GA66" s="372"/>
      <c r="GB66" s="372"/>
      <c r="GC66" s="372"/>
      <c r="GD66" s="373"/>
      <c r="GE66" s="366"/>
      <c r="GF66" s="366"/>
      <c r="GG66" s="366"/>
      <c r="GH66" s="366"/>
      <c r="GI66" s="366"/>
      <c r="GJ66" s="366"/>
      <c r="GK66" s="366"/>
      <c r="GL66" s="366"/>
      <c r="GM66" s="367">
        <f t="shared" si="164"/>
        <v>0</v>
      </c>
      <c r="GN66" s="367">
        <f t="shared" si="165"/>
        <v>0</v>
      </c>
      <c r="GP66" s="352"/>
      <c r="GQ66" s="371"/>
      <c r="GR66" s="372"/>
      <c r="GS66" s="372"/>
      <c r="GT66" s="372"/>
      <c r="GU66" s="373"/>
      <c r="GV66" s="366"/>
      <c r="GW66" s="366"/>
      <c r="GX66" s="366"/>
      <c r="GY66" s="366"/>
      <c r="GZ66" s="366"/>
      <c r="HA66" s="366"/>
      <c r="HB66" s="366"/>
      <c r="HC66" s="366"/>
      <c r="HD66" s="367">
        <f t="shared" si="166"/>
        <v>0</v>
      </c>
      <c r="HE66" s="367">
        <f t="shared" si="167"/>
        <v>0</v>
      </c>
      <c r="HG66" s="352"/>
      <c r="HH66" s="371"/>
      <c r="HI66" s="372"/>
      <c r="HJ66" s="372"/>
      <c r="HK66" s="372"/>
      <c r="HL66" s="373"/>
      <c r="HM66" s="366"/>
      <c r="HN66" s="366"/>
      <c r="HO66" s="366"/>
      <c r="HP66" s="366"/>
      <c r="HQ66" s="366"/>
      <c r="HR66" s="366"/>
      <c r="HS66" s="366"/>
      <c r="HT66" s="366"/>
      <c r="HU66" s="367">
        <f t="shared" si="168"/>
        <v>0</v>
      </c>
      <c r="HV66" s="367">
        <f t="shared" si="169"/>
        <v>0</v>
      </c>
      <c r="HX66" s="352"/>
      <c r="HY66" s="371"/>
      <c r="HZ66" s="372"/>
      <c r="IA66" s="372"/>
      <c r="IB66" s="372"/>
      <c r="IC66" s="373"/>
      <c r="ID66" s="366"/>
      <c r="IE66" s="366"/>
      <c r="IF66" s="366"/>
      <c r="IG66" s="366"/>
      <c r="IH66" s="366"/>
      <c r="II66" s="366"/>
      <c r="IJ66" s="366"/>
      <c r="IK66" s="366"/>
      <c r="IL66" s="367">
        <f t="shared" si="170"/>
        <v>0</v>
      </c>
      <c r="IM66" s="367">
        <f t="shared" si="171"/>
        <v>0</v>
      </c>
    </row>
    <row r="67" spans="3:247">
      <c r="E67" s="362" t="s">
        <v>18</v>
      </c>
      <c r="F67" s="360"/>
      <c r="G67" s="362" t="s">
        <v>25</v>
      </c>
      <c r="H67" s="368"/>
      <c r="I67" s="362"/>
      <c r="J67" s="360"/>
      <c r="K67" s="362"/>
      <c r="L67" s="360"/>
      <c r="M67" s="362"/>
      <c r="N67" s="360"/>
      <c r="O67" s="362"/>
      <c r="Q67" s="352"/>
      <c r="R67" s="371"/>
      <c r="S67" s="372"/>
      <c r="T67" s="372"/>
      <c r="U67" s="372"/>
      <c r="V67" s="373"/>
      <c r="W67" s="366"/>
      <c r="X67" s="366"/>
      <c r="Y67" s="366"/>
      <c r="Z67" s="366"/>
      <c r="AA67" s="366"/>
      <c r="AB67" s="366"/>
      <c r="AC67" s="366"/>
      <c r="AD67" s="366"/>
      <c r="AE67" s="367">
        <f t="shared" si="178"/>
        <v>0</v>
      </c>
      <c r="AF67" s="367">
        <f t="shared" si="173"/>
        <v>0</v>
      </c>
      <c r="AH67" s="351"/>
      <c r="AI67" s="371"/>
      <c r="AJ67" s="372"/>
      <c r="AK67" s="372"/>
      <c r="AL67" s="372"/>
      <c r="AM67" s="373"/>
      <c r="AN67" s="366"/>
      <c r="AO67" s="366"/>
      <c r="AP67" s="366"/>
      <c r="AQ67" s="366"/>
      <c r="AR67" s="366"/>
      <c r="AS67" s="366"/>
      <c r="AT67" s="366"/>
      <c r="AU67" s="366"/>
      <c r="AV67" s="367">
        <f t="shared" si="179"/>
        <v>0</v>
      </c>
      <c r="AW67" s="367">
        <f t="shared" si="175"/>
        <v>0</v>
      </c>
      <c r="AY67" s="352"/>
      <c r="AZ67" s="371"/>
      <c r="BA67" s="372"/>
      <c r="BB67" s="372"/>
      <c r="BC67" s="372"/>
      <c r="BD67" s="373"/>
      <c r="BE67" s="366"/>
      <c r="BF67" s="366"/>
      <c r="BG67" s="366"/>
      <c r="BH67" s="366"/>
      <c r="BI67" s="366"/>
      <c r="BJ67" s="366"/>
      <c r="BK67" s="366"/>
      <c r="BL67" s="366"/>
      <c r="BM67" s="367">
        <f t="shared" si="180"/>
        <v>0</v>
      </c>
      <c r="BN67" s="367">
        <f t="shared" si="177"/>
        <v>0</v>
      </c>
      <c r="BP67" s="352"/>
      <c r="BQ67" s="371"/>
      <c r="BR67" s="372"/>
      <c r="BS67" s="372"/>
      <c r="BT67" s="372"/>
      <c r="BU67" s="373"/>
      <c r="BV67" s="366"/>
      <c r="BW67" s="366"/>
      <c r="BX67" s="366"/>
      <c r="BY67" s="366"/>
      <c r="BZ67" s="366"/>
      <c r="CA67" s="366"/>
      <c r="CB67" s="366"/>
      <c r="CC67" s="366"/>
      <c r="CD67" s="367">
        <f t="shared" si="154"/>
        <v>0</v>
      </c>
      <c r="CE67" s="367">
        <f t="shared" si="155"/>
        <v>0</v>
      </c>
      <c r="CU67" s="352"/>
      <c r="CV67" s="371"/>
      <c r="CW67" s="372"/>
      <c r="CX67" s="372"/>
      <c r="CY67" s="372"/>
      <c r="CZ67" s="373"/>
      <c r="DA67" s="366"/>
      <c r="DB67" s="366"/>
      <c r="DC67" s="366"/>
      <c r="DD67" s="366"/>
      <c r="DE67" s="366"/>
      <c r="DF67" s="366"/>
      <c r="DG67" s="366"/>
      <c r="DH67" s="366"/>
      <c r="DI67" s="367">
        <f t="shared" si="156"/>
        <v>0</v>
      </c>
      <c r="DJ67" s="367">
        <f t="shared" si="157"/>
        <v>0</v>
      </c>
      <c r="DL67" s="352"/>
      <c r="DM67" s="371"/>
      <c r="DN67" s="372"/>
      <c r="DO67" s="372"/>
      <c r="DP67" s="372"/>
      <c r="DQ67" s="373"/>
      <c r="DR67" s="366"/>
      <c r="DS67" s="366"/>
      <c r="DT67" s="366"/>
      <c r="DU67" s="366"/>
      <c r="DV67" s="366"/>
      <c r="DW67" s="366"/>
      <c r="DX67" s="366"/>
      <c r="DY67" s="366"/>
      <c r="DZ67" s="367">
        <f t="shared" si="158"/>
        <v>0</v>
      </c>
      <c r="EA67" s="367">
        <f t="shared" si="159"/>
        <v>0</v>
      </c>
      <c r="EQ67" s="352"/>
      <c r="ER67" s="371"/>
      <c r="ES67" s="372"/>
      <c r="ET67" s="372"/>
      <c r="EU67" s="372"/>
      <c r="EV67" s="373"/>
      <c r="EW67" s="366"/>
      <c r="EX67" s="366"/>
      <c r="EY67" s="366"/>
      <c r="EZ67" s="366"/>
      <c r="FA67" s="366"/>
      <c r="FB67" s="366"/>
      <c r="FC67" s="366"/>
      <c r="FD67" s="366"/>
      <c r="FE67" s="367">
        <f t="shared" si="160"/>
        <v>0</v>
      </c>
      <c r="FF67" s="367">
        <f t="shared" si="161"/>
        <v>0</v>
      </c>
      <c r="FH67" s="352"/>
      <c r="FI67" s="371"/>
      <c r="FJ67" s="372"/>
      <c r="FK67" s="372"/>
      <c r="FL67" s="372"/>
      <c r="FM67" s="373"/>
      <c r="FN67" s="366"/>
      <c r="FO67" s="366"/>
      <c r="FP67" s="366"/>
      <c r="FQ67" s="366"/>
      <c r="FR67" s="366"/>
      <c r="FS67" s="366"/>
      <c r="FT67" s="366"/>
      <c r="FU67" s="366"/>
      <c r="FV67" s="367">
        <f t="shared" si="162"/>
        <v>0</v>
      </c>
      <c r="FW67" s="367">
        <f t="shared" si="163"/>
        <v>0</v>
      </c>
      <c r="FY67" s="352"/>
      <c r="FZ67" s="371"/>
      <c r="GA67" s="372"/>
      <c r="GB67" s="372"/>
      <c r="GC67" s="372"/>
      <c r="GD67" s="373"/>
      <c r="GE67" s="366"/>
      <c r="GF67" s="366"/>
      <c r="GG67" s="366"/>
      <c r="GH67" s="366"/>
      <c r="GI67" s="366"/>
      <c r="GJ67" s="366"/>
      <c r="GK67" s="366"/>
      <c r="GL67" s="366"/>
      <c r="GM67" s="367">
        <f t="shared" si="164"/>
        <v>0</v>
      </c>
      <c r="GN67" s="367">
        <f t="shared" si="165"/>
        <v>0</v>
      </c>
      <c r="GP67" s="352"/>
      <c r="GQ67" s="371"/>
      <c r="GR67" s="372"/>
      <c r="GS67" s="372"/>
      <c r="GT67" s="372"/>
      <c r="GU67" s="373"/>
      <c r="GV67" s="366"/>
      <c r="GW67" s="366"/>
      <c r="GX67" s="366"/>
      <c r="GY67" s="366"/>
      <c r="GZ67" s="366"/>
      <c r="HA67" s="366"/>
      <c r="HB67" s="366"/>
      <c r="HC67" s="366"/>
      <c r="HD67" s="367">
        <f t="shared" si="166"/>
        <v>0</v>
      </c>
      <c r="HE67" s="367">
        <f t="shared" si="167"/>
        <v>0</v>
      </c>
      <c r="HG67" s="352"/>
      <c r="HH67" s="371"/>
      <c r="HI67" s="372"/>
      <c r="HJ67" s="372"/>
      <c r="HK67" s="372"/>
      <c r="HL67" s="373"/>
      <c r="HM67" s="366"/>
      <c r="HN67" s="366"/>
      <c r="HO67" s="366"/>
      <c r="HP67" s="366"/>
      <c r="HQ67" s="366"/>
      <c r="HR67" s="366"/>
      <c r="HS67" s="366"/>
      <c r="HT67" s="366"/>
      <c r="HU67" s="367">
        <f t="shared" si="168"/>
        <v>0</v>
      </c>
      <c r="HV67" s="367">
        <f t="shared" si="169"/>
        <v>0</v>
      </c>
      <c r="HX67" s="352"/>
      <c r="HY67" s="371"/>
      <c r="HZ67" s="372"/>
      <c r="IA67" s="372"/>
      <c r="IB67" s="372"/>
      <c r="IC67" s="373"/>
      <c r="ID67" s="366"/>
      <c r="IE67" s="366"/>
      <c r="IF67" s="366"/>
      <c r="IG67" s="366"/>
      <c r="IH67" s="366"/>
      <c r="II67" s="366"/>
      <c r="IJ67" s="366"/>
      <c r="IK67" s="366"/>
      <c r="IL67" s="367">
        <f t="shared" si="170"/>
        <v>0</v>
      </c>
      <c r="IM67" s="367">
        <f t="shared" si="171"/>
        <v>0</v>
      </c>
    </row>
    <row r="68" spans="3:247">
      <c r="E68" s="375" t="s">
        <v>1</v>
      </c>
      <c r="F68" s="376"/>
      <c r="G68" s="377"/>
      <c r="H68" s="368"/>
      <c r="I68" s="360"/>
      <c r="J68" s="360"/>
      <c r="K68" s="360"/>
      <c r="L68" s="360"/>
      <c r="M68" s="360"/>
      <c r="N68" s="360"/>
      <c r="O68" s="360"/>
      <c r="Q68" s="352"/>
      <c r="R68" s="379"/>
      <c r="S68" s="380"/>
      <c r="T68" s="380"/>
      <c r="U68" s="380"/>
      <c r="V68" s="381"/>
      <c r="W68" s="382">
        <f t="shared" ref="W68:AD68" si="181">SUM(W58:W67)</f>
        <v>0</v>
      </c>
      <c r="X68" s="382">
        <f t="shared" si="181"/>
        <v>0</v>
      </c>
      <c r="Y68" s="382">
        <f t="shared" si="181"/>
        <v>0</v>
      </c>
      <c r="Z68" s="382">
        <f t="shared" si="181"/>
        <v>0</v>
      </c>
      <c r="AA68" s="382">
        <f t="shared" si="181"/>
        <v>0</v>
      </c>
      <c r="AB68" s="382">
        <f t="shared" si="181"/>
        <v>0</v>
      </c>
      <c r="AC68" s="382">
        <f t="shared" si="181"/>
        <v>0</v>
      </c>
      <c r="AD68" s="382">
        <f t="shared" si="181"/>
        <v>0</v>
      </c>
      <c r="AE68" s="367">
        <f>SUM(R68:V68)</f>
        <v>0</v>
      </c>
      <c r="AF68" s="367">
        <f>SUM(W68:AD68)</f>
        <v>0</v>
      </c>
      <c r="AH68" s="351"/>
      <c r="AI68" s="379"/>
      <c r="AJ68" s="380"/>
      <c r="AK68" s="380"/>
      <c r="AL68" s="380"/>
      <c r="AM68" s="381"/>
      <c r="AN68" s="382">
        <f t="shared" ref="AN68:AU68" si="182">SUM(AN58:AN67)</f>
        <v>0</v>
      </c>
      <c r="AO68" s="382">
        <f t="shared" si="182"/>
        <v>0</v>
      </c>
      <c r="AP68" s="382">
        <f t="shared" si="182"/>
        <v>0</v>
      </c>
      <c r="AQ68" s="382">
        <f t="shared" si="182"/>
        <v>0</v>
      </c>
      <c r="AR68" s="382">
        <f t="shared" si="182"/>
        <v>0</v>
      </c>
      <c r="AS68" s="382">
        <f t="shared" si="182"/>
        <v>0</v>
      </c>
      <c r="AT68" s="382">
        <f t="shared" si="182"/>
        <v>0</v>
      </c>
      <c r="AU68" s="382">
        <f t="shared" si="182"/>
        <v>0</v>
      </c>
      <c r="AV68" s="367">
        <f>SUM(AI68:AM68)</f>
        <v>0</v>
      </c>
      <c r="AW68" s="367">
        <f>SUM(AN68:AU68)</f>
        <v>0</v>
      </c>
      <c r="AY68" s="352"/>
      <c r="AZ68" s="379"/>
      <c r="BA68" s="380"/>
      <c r="BB68" s="380"/>
      <c r="BC68" s="380"/>
      <c r="BD68" s="381"/>
      <c r="BE68" s="382">
        <f t="shared" ref="BE68:BL68" si="183">SUM(BE58:BE67)</f>
        <v>0</v>
      </c>
      <c r="BF68" s="382">
        <f t="shared" si="183"/>
        <v>0</v>
      </c>
      <c r="BG68" s="382">
        <f t="shared" si="183"/>
        <v>0</v>
      </c>
      <c r="BH68" s="382">
        <f t="shared" si="183"/>
        <v>0</v>
      </c>
      <c r="BI68" s="382">
        <f t="shared" si="183"/>
        <v>0</v>
      </c>
      <c r="BJ68" s="382">
        <f t="shared" si="183"/>
        <v>0</v>
      </c>
      <c r="BK68" s="382">
        <f t="shared" si="183"/>
        <v>0</v>
      </c>
      <c r="BL68" s="382">
        <f t="shared" si="183"/>
        <v>0</v>
      </c>
      <c r="BM68" s="367">
        <f>SUM(AZ68:BD68)</f>
        <v>0</v>
      </c>
      <c r="BN68" s="367">
        <f>SUM(BE68:BL68)</f>
        <v>0</v>
      </c>
      <c r="BP68" s="352"/>
      <c r="BQ68" s="379"/>
      <c r="BR68" s="380"/>
      <c r="BS68" s="380"/>
      <c r="BT68" s="380"/>
      <c r="BU68" s="381"/>
      <c r="BV68" s="382">
        <f t="shared" ref="BV68:CC68" si="184">SUM(BV58:BV67)</f>
        <v>0</v>
      </c>
      <c r="BW68" s="382">
        <f t="shared" si="184"/>
        <v>0</v>
      </c>
      <c r="BX68" s="382">
        <f t="shared" si="184"/>
        <v>0</v>
      </c>
      <c r="BY68" s="382">
        <f t="shared" si="184"/>
        <v>0</v>
      </c>
      <c r="BZ68" s="382">
        <f t="shared" si="184"/>
        <v>0</v>
      </c>
      <c r="CA68" s="382">
        <f t="shared" si="184"/>
        <v>0</v>
      </c>
      <c r="CB68" s="382">
        <f t="shared" si="184"/>
        <v>0</v>
      </c>
      <c r="CC68" s="382">
        <f t="shared" si="184"/>
        <v>0</v>
      </c>
      <c r="CD68" s="367">
        <f>SUM(BQ68:BU68)</f>
        <v>0</v>
      </c>
      <c r="CE68" s="367">
        <f>SUM(BV68:CC68)</f>
        <v>0</v>
      </c>
      <c r="CU68" s="352"/>
      <c r="CV68" s="379"/>
      <c r="CW68" s="380"/>
      <c r="CX68" s="380"/>
      <c r="CY68" s="380"/>
      <c r="CZ68" s="381"/>
      <c r="DA68" s="382">
        <f t="shared" ref="DA68:DH68" si="185">SUM(DA58:DA67)</f>
        <v>0</v>
      </c>
      <c r="DB68" s="382">
        <f t="shared" si="185"/>
        <v>0</v>
      </c>
      <c r="DC68" s="382">
        <f t="shared" si="185"/>
        <v>0</v>
      </c>
      <c r="DD68" s="382">
        <f t="shared" si="185"/>
        <v>0</v>
      </c>
      <c r="DE68" s="382">
        <f t="shared" si="185"/>
        <v>0</v>
      </c>
      <c r="DF68" s="382">
        <f t="shared" si="185"/>
        <v>0</v>
      </c>
      <c r="DG68" s="382">
        <f t="shared" si="185"/>
        <v>0</v>
      </c>
      <c r="DH68" s="382">
        <f t="shared" si="185"/>
        <v>0</v>
      </c>
      <c r="DI68" s="367">
        <f>SUM(CV68:CZ68)</f>
        <v>0</v>
      </c>
      <c r="DJ68" s="367">
        <f>SUM(DA68:DH68)</f>
        <v>0</v>
      </c>
      <c r="DL68" s="352"/>
      <c r="DM68" s="379"/>
      <c r="DN68" s="380"/>
      <c r="DO68" s="380"/>
      <c r="DP68" s="380"/>
      <c r="DQ68" s="381"/>
      <c r="DR68" s="382">
        <f t="shared" ref="DR68:DY68" si="186">SUM(DR58:DR67)</f>
        <v>0</v>
      </c>
      <c r="DS68" s="382">
        <f t="shared" si="186"/>
        <v>0</v>
      </c>
      <c r="DT68" s="382">
        <f t="shared" si="186"/>
        <v>0</v>
      </c>
      <c r="DU68" s="382">
        <f t="shared" si="186"/>
        <v>0</v>
      </c>
      <c r="DV68" s="382">
        <f t="shared" si="186"/>
        <v>0</v>
      </c>
      <c r="DW68" s="382">
        <f t="shared" si="186"/>
        <v>0</v>
      </c>
      <c r="DX68" s="382">
        <f t="shared" si="186"/>
        <v>0</v>
      </c>
      <c r="DY68" s="382">
        <f t="shared" si="186"/>
        <v>0</v>
      </c>
      <c r="DZ68" s="367">
        <f>SUM(DM68:DQ68)</f>
        <v>0</v>
      </c>
      <c r="EA68" s="367">
        <f>SUM(DR68:DY68)</f>
        <v>0</v>
      </c>
      <c r="EQ68" s="352"/>
      <c r="ER68" s="379"/>
      <c r="ES68" s="380"/>
      <c r="ET68" s="380"/>
      <c r="EU68" s="380"/>
      <c r="EV68" s="381"/>
      <c r="EW68" s="382">
        <f t="shared" ref="EW68:FD68" si="187">SUM(EW58:EW67)</f>
        <v>0</v>
      </c>
      <c r="EX68" s="382">
        <f t="shared" si="187"/>
        <v>0</v>
      </c>
      <c r="EY68" s="382">
        <f t="shared" si="187"/>
        <v>0</v>
      </c>
      <c r="EZ68" s="382">
        <f t="shared" si="187"/>
        <v>0</v>
      </c>
      <c r="FA68" s="382">
        <f t="shared" si="187"/>
        <v>0</v>
      </c>
      <c r="FB68" s="382">
        <f t="shared" si="187"/>
        <v>0</v>
      </c>
      <c r="FC68" s="382">
        <f t="shared" si="187"/>
        <v>0</v>
      </c>
      <c r="FD68" s="382">
        <f t="shared" si="187"/>
        <v>0</v>
      </c>
      <c r="FE68" s="367">
        <f>SUM(ER68:EV68)</f>
        <v>0</v>
      </c>
      <c r="FF68" s="367">
        <f>SUM(EW68:FD68)</f>
        <v>0</v>
      </c>
      <c r="FH68" s="352"/>
      <c r="FI68" s="379"/>
      <c r="FJ68" s="380"/>
      <c r="FK68" s="380"/>
      <c r="FL68" s="380"/>
      <c r="FM68" s="381"/>
      <c r="FN68" s="382">
        <f t="shared" ref="FN68:FU68" si="188">SUM(FN58:FN67)</f>
        <v>0</v>
      </c>
      <c r="FO68" s="382">
        <f t="shared" si="188"/>
        <v>0</v>
      </c>
      <c r="FP68" s="382">
        <f t="shared" si="188"/>
        <v>0</v>
      </c>
      <c r="FQ68" s="382">
        <f t="shared" si="188"/>
        <v>0</v>
      </c>
      <c r="FR68" s="382">
        <f t="shared" si="188"/>
        <v>0</v>
      </c>
      <c r="FS68" s="382">
        <f t="shared" si="188"/>
        <v>0</v>
      </c>
      <c r="FT68" s="382">
        <f t="shared" si="188"/>
        <v>0</v>
      </c>
      <c r="FU68" s="382">
        <f t="shared" si="188"/>
        <v>0</v>
      </c>
      <c r="FV68" s="367">
        <f>SUM(FI68:FM68)</f>
        <v>0</v>
      </c>
      <c r="FW68" s="367">
        <f>SUM(FN68:FU68)</f>
        <v>0</v>
      </c>
      <c r="FY68" s="352"/>
      <c r="FZ68" s="379"/>
      <c r="GA68" s="380"/>
      <c r="GB68" s="380"/>
      <c r="GC68" s="380"/>
      <c r="GD68" s="381"/>
      <c r="GE68" s="382">
        <f t="shared" ref="GE68:GL68" si="189">SUM(GE58:GE67)</f>
        <v>0</v>
      </c>
      <c r="GF68" s="382">
        <f t="shared" si="189"/>
        <v>0</v>
      </c>
      <c r="GG68" s="382">
        <f t="shared" si="189"/>
        <v>0</v>
      </c>
      <c r="GH68" s="382">
        <f t="shared" si="189"/>
        <v>0</v>
      </c>
      <c r="GI68" s="382">
        <f t="shared" si="189"/>
        <v>0</v>
      </c>
      <c r="GJ68" s="382">
        <f t="shared" si="189"/>
        <v>0</v>
      </c>
      <c r="GK68" s="382">
        <f t="shared" si="189"/>
        <v>0</v>
      </c>
      <c r="GL68" s="382">
        <f t="shared" si="189"/>
        <v>0</v>
      </c>
      <c r="GM68" s="367">
        <f>SUM(FZ68:GD68)</f>
        <v>0</v>
      </c>
      <c r="GN68" s="367">
        <f>SUM(GE68:GL68)</f>
        <v>0</v>
      </c>
      <c r="GP68" s="352"/>
      <c r="GQ68" s="379"/>
      <c r="GR68" s="380"/>
      <c r="GS68" s="380"/>
      <c r="GT68" s="380"/>
      <c r="GU68" s="381"/>
      <c r="GV68" s="382">
        <f t="shared" ref="GV68:HC68" si="190">SUM(GV58:GV67)</f>
        <v>0</v>
      </c>
      <c r="GW68" s="382">
        <f t="shared" si="190"/>
        <v>0</v>
      </c>
      <c r="GX68" s="382">
        <f t="shared" si="190"/>
        <v>0</v>
      </c>
      <c r="GY68" s="382">
        <f t="shared" si="190"/>
        <v>0</v>
      </c>
      <c r="GZ68" s="382">
        <f t="shared" si="190"/>
        <v>0</v>
      </c>
      <c r="HA68" s="382">
        <f t="shared" si="190"/>
        <v>0</v>
      </c>
      <c r="HB68" s="382">
        <f t="shared" si="190"/>
        <v>0</v>
      </c>
      <c r="HC68" s="382">
        <f t="shared" si="190"/>
        <v>0</v>
      </c>
      <c r="HD68" s="367">
        <f>SUM(GQ68:GU68)</f>
        <v>0</v>
      </c>
      <c r="HE68" s="367">
        <f>SUM(GV68:HC68)</f>
        <v>0</v>
      </c>
      <c r="HG68" s="352"/>
      <c r="HH68" s="379"/>
      <c r="HI68" s="380"/>
      <c r="HJ68" s="380"/>
      <c r="HK68" s="380"/>
      <c r="HL68" s="381"/>
      <c r="HM68" s="382">
        <f t="shared" ref="HM68:HT68" si="191">SUM(HM58:HM67)</f>
        <v>0</v>
      </c>
      <c r="HN68" s="382">
        <f t="shared" si="191"/>
        <v>0</v>
      </c>
      <c r="HO68" s="382">
        <f t="shared" si="191"/>
        <v>0</v>
      </c>
      <c r="HP68" s="382">
        <f t="shared" si="191"/>
        <v>0</v>
      </c>
      <c r="HQ68" s="382">
        <f t="shared" si="191"/>
        <v>0</v>
      </c>
      <c r="HR68" s="382">
        <f t="shared" si="191"/>
        <v>0</v>
      </c>
      <c r="HS68" s="382">
        <f t="shared" si="191"/>
        <v>0</v>
      </c>
      <c r="HT68" s="382">
        <f t="shared" si="191"/>
        <v>0</v>
      </c>
      <c r="HU68" s="367">
        <f>SUM(HH68:HL68)</f>
        <v>0</v>
      </c>
      <c r="HV68" s="367">
        <f>SUM(HM68:HT68)</f>
        <v>0</v>
      </c>
      <c r="HX68" s="352"/>
      <c r="HY68" s="379"/>
      <c r="HZ68" s="380"/>
      <c r="IA68" s="380"/>
      <c r="IB68" s="380"/>
      <c r="IC68" s="381"/>
      <c r="ID68" s="382">
        <f t="shared" ref="ID68:IK68" si="192">SUM(ID58:ID67)</f>
        <v>0</v>
      </c>
      <c r="IE68" s="382">
        <f t="shared" si="192"/>
        <v>0</v>
      </c>
      <c r="IF68" s="382">
        <f t="shared" si="192"/>
        <v>0</v>
      </c>
      <c r="IG68" s="382">
        <f t="shared" si="192"/>
        <v>0</v>
      </c>
      <c r="IH68" s="382">
        <f t="shared" si="192"/>
        <v>0</v>
      </c>
      <c r="II68" s="382">
        <f t="shared" si="192"/>
        <v>0</v>
      </c>
      <c r="IJ68" s="382">
        <f t="shared" si="192"/>
        <v>0</v>
      </c>
      <c r="IK68" s="382">
        <f t="shared" si="192"/>
        <v>0</v>
      </c>
      <c r="IL68" s="367">
        <f>SUM(HY68:IC68)</f>
        <v>0</v>
      </c>
      <c r="IM68" s="367">
        <f>SUM(ID68:IK68)</f>
        <v>0</v>
      </c>
    </row>
    <row r="69" spans="3:247">
      <c r="F69" s="360"/>
      <c r="G69" s="360"/>
      <c r="H69" s="368"/>
      <c r="I69" s="360"/>
      <c r="J69" s="360"/>
      <c r="K69" s="360"/>
      <c r="L69" s="360"/>
      <c r="M69" s="360"/>
      <c r="N69" s="360"/>
      <c r="O69" s="360"/>
      <c r="Q69" s="352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H69" s="35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Y69" s="352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P69" s="352"/>
      <c r="BQ69" s="361"/>
      <c r="BR69" s="361"/>
      <c r="BS69" s="361"/>
      <c r="BT69" s="361"/>
      <c r="BU69" s="361"/>
      <c r="CU69" s="352"/>
      <c r="CV69" s="361"/>
      <c r="CW69" s="361"/>
      <c r="CX69" s="361"/>
      <c r="CY69" s="361"/>
      <c r="CZ69" s="361"/>
      <c r="DL69" s="352"/>
      <c r="DM69" s="361"/>
      <c r="DN69" s="361"/>
      <c r="DO69" s="361"/>
      <c r="DP69" s="361"/>
      <c r="DQ69" s="361"/>
      <c r="EQ69" s="352"/>
      <c r="ER69" s="361"/>
      <c r="ES69" s="361"/>
      <c r="ET69" s="361"/>
      <c r="EU69" s="361"/>
      <c r="EV69" s="361"/>
      <c r="FH69" s="352"/>
      <c r="FI69" s="361"/>
      <c r="FJ69" s="361"/>
      <c r="FK69" s="361"/>
      <c r="FL69" s="361"/>
      <c r="FM69" s="361"/>
      <c r="FY69" s="352"/>
      <c r="FZ69" s="361"/>
      <c r="GA69" s="361"/>
      <c r="GB69" s="361"/>
      <c r="GC69" s="361"/>
      <c r="GD69" s="361"/>
      <c r="GP69" s="352"/>
      <c r="GQ69" s="361"/>
      <c r="GR69" s="361"/>
      <c r="GS69" s="361"/>
      <c r="GT69" s="361"/>
      <c r="GU69" s="361"/>
      <c r="HG69" s="352"/>
      <c r="HH69" s="361"/>
      <c r="HI69" s="361"/>
      <c r="HJ69" s="361"/>
      <c r="HK69" s="361"/>
      <c r="HL69" s="361"/>
      <c r="HX69" s="352"/>
      <c r="HY69" s="361"/>
      <c r="HZ69" s="361"/>
      <c r="IA69" s="361"/>
      <c r="IB69" s="361"/>
      <c r="IC69" s="361"/>
    </row>
    <row r="70" spans="3:247">
      <c r="C70" s="359" t="s">
        <v>29</v>
      </c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Q70" s="352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H70" s="35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Y70" s="352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P70" s="352"/>
      <c r="BQ70" s="361"/>
      <c r="BR70" s="361"/>
      <c r="BS70" s="361"/>
      <c r="BT70" s="361"/>
      <c r="BU70" s="361"/>
      <c r="CU70" s="352"/>
      <c r="CV70" s="361"/>
      <c r="CW70" s="361"/>
      <c r="CX70" s="361"/>
      <c r="CY70" s="361"/>
      <c r="CZ70" s="361"/>
      <c r="DL70" s="352"/>
      <c r="DM70" s="361"/>
      <c r="DN70" s="361"/>
      <c r="DO70" s="361"/>
      <c r="DP70" s="361"/>
      <c r="DQ70" s="361"/>
      <c r="EQ70" s="352"/>
      <c r="ER70" s="361"/>
      <c r="ES70" s="361"/>
      <c r="ET70" s="361"/>
      <c r="EU70" s="361"/>
      <c r="EV70" s="361"/>
      <c r="FH70" s="352"/>
      <c r="FI70" s="361"/>
      <c r="FJ70" s="361"/>
      <c r="FK70" s="361"/>
      <c r="FL70" s="361"/>
      <c r="FM70" s="361"/>
      <c r="FY70" s="352"/>
      <c r="FZ70" s="361"/>
      <c r="GA70" s="361"/>
      <c r="GB70" s="361"/>
      <c r="GC70" s="361"/>
      <c r="GD70" s="361"/>
      <c r="GP70" s="352"/>
      <c r="GQ70" s="361"/>
      <c r="GR70" s="361"/>
      <c r="GS70" s="361"/>
      <c r="GT70" s="361"/>
      <c r="GU70" s="361"/>
      <c r="HG70" s="352"/>
      <c r="HH70" s="361"/>
      <c r="HI70" s="361"/>
      <c r="HJ70" s="361"/>
      <c r="HK70" s="361"/>
      <c r="HL70" s="361"/>
      <c r="HX70" s="352"/>
      <c r="HY70" s="361"/>
      <c r="HZ70" s="361"/>
      <c r="IA70" s="361"/>
      <c r="IB70" s="361"/>
      <c r="IC70" s="361"/>
    </row>
    <row r="71" spans="3:247">
      <c r="E71" s="362" t="s">
        <v>18</v>
      </c>
      <c r="F71" s="360"/>
      <c r="G71" s="362" t="s">
        <v>25</v>
      </c>
      <c r="H71" s="368"/>
      <c r="I71" s="362"/>
      <c r="J71" s="360"/>
      <c r="K71" s="362"/>
      <c r="L71" s="360"/>
      <c r="M71" s="362"/>
      <c r="N71" s="360"/>
      <c r="O71" s="362"/>
      <c r="Q71" s="352"/>
      <c r="R71" s="371"/>
      <c r="S71" s="372"/>
      <c r="T71" s="372"/>
      <c r="U71" s="372"/>
      <c r="V71" s="373"/>
      <c r="W71" s="366"/>
      <c r="X71" s="366"/>
      <c r="Y71" s="366"/>
      <c r="Z71" s="366"/>
      <c r="AA71" s="366"/>
      <c r="AB71" s="366"/>
      <c r="AC71" s="366"/>
      <c r="AD71" s="366"/>
      <c r="AE71" s="367">
        <f t="shared" ref="AE71:AE74" si="193">SUM(R71:V71)</f>
        <v>0</v>
      </c>
      <c r="AF71" s="367">
        <f t="shared" ref="AF71:AF79" si="194">SUM(W71:AD71)</f>
        <v>0</v>
      </c>
      <c r="AH71" s="351"/>
      <c r="AI71" s="371"/>
      <c r="AJ71" s="372"/>
      <c r="AK71" s="372"/>
      <c r="AL71" s="372"/>
      <c r="AM71" s="373"/>
      <c r="AN71" s="366"/>
      <c r="AO71" s="366"/>
      <c r="AP71" s="366"/>
      <c r="AQ71" s="366"/>
      <c r="AR71" s="366"/>
      <c r="AS71" s="366"/>
      <c r="AT71" s="366"/>
      <c r="AU71" s="366"/>
      <c r="AV71" s="367">
        <f t="shared" ref="AV71:AV74" si="195">SUM(AI71:AM71)</f>
        <v>0</v>
      </c>
      <c r="AW71" s="367">
        <f t="shared" ref="AW71:AW79" si="196">SUM(AN71:AU71)</f>
        <v>0</v>
      </c>
      <c r="AY71" s="352"/>
      <c r="AZ71" s="371"/>
      <c r="BA71" s="372"/>
      <c r="BB71" s="372"/>
      <c r="BC71" s="372"/>
      <c r="BD71" s="373"/>
      <c r="BE71" s="366"/>
      <c r="BF71" s="366"/>
      <c r="BG71" s="366"/>
      <c r="BH71" s="366"/>
      <c r="BI71" s="366"/>
      <c r="BJ71" s="366"/>
      <c r="BK71" s="366"/>
      <c r="BL71" s="366"/>
      <c r="BM71" s="367">
        <f t="shared" ref="BM71:BM74" si="197">SUM(AZ71:BD71)</f>
        <v>0</v>
      </c>
      <c r="BN71" s="367">
        <f t="shared" ref="BN71:BN79" si="198">SUM(BE71:BL71)</f>
        <v>0</v>
      </c>
      <c r="BP71" s="352"/>
      <c r="BQ71" s="371"/>
      <c r="BR71" s="372"/>
      <c r="BS71" s="372"/>
      <c r="BT71" s="372"/>
      <c r="BU71" s="373"/>
      <c r="BV71" s="366"/>
      <c r="BW71" s="366"/>
      <c r="BX71" s="366"/>
      <c r="BY71" s="366"/>
      <c r="BZ71" s="366"/>
      <c r="CA71" s="366"/>
      <c r="CB71" s="366"/>
      <c r="CC71" s="366"/>
      <c r="CD71" s="367">
        <f t="shared" ref="CD71:CD79" si="199">SUM(BQ71:BU71)</f>
        <v>0</v>
      </c>
      <c r="CE71" s="367">
        <f t="shared" ref="CE71:CE79" si="200">SUM(BV71:CC71)</f>
        <v>0</v>
      </c>
      <c r="CU71" s="352"/>
      <c r="CV71" s="371"/>
      <c r="CW71" s="372"/>
      <c r="CX71" s="372"/>
      <c r="CY71" s="372"/>
      <c r="CZ71" s="373"/>
      <c r="DA71" s="366"/>
      <c r="DB71" s="366"/>
      <c r="DC71" s="366"/>
      <c r="DD71" s="366"/>
      <c r="DE71" s="366"/>
      <c r="DF71" s="366"/>
      <c r="DG71" s="366"/>
      <c r="DH71" s="366"/>
      <c r="DI71" s="367">
        <f t="shared" ref="DI71:DI79" si="201">SUM(CV71:CZ71)</f>
        <v>0</v>
      </c>
      <c r="DJ71" s="367">
        <f t="shared" ref="DJ71:DJ79" si="202">SUM(DA71:DH71)</f>
        <v>0</v>
      </c>
      <c r="DL71" s="352"/>
      <c r="DM71" s="371"/>
      <c r="DN71" s="372"/>
      <c r="DO71" s="372"/>
      <c r="DP71" s="372"/>
      <c r="DQ71" s="373"/>
      <c r="DR71" s="366"/>
      <c r="DS71" s="366"/>
      <c r="DT71" s="366"/>
      <c r="DU71" s="366"/>
      <c r="DV71" s="366"/>
      <c r="DW71" s="366"/>
      <c r="DX71" s="366"/>
      <c r="DY71" s="366"/>
      <c r="DZ71" s="367">
        <f t="shared" ref="DZ71:DZ79" si="203">SUM(DM71:DQ71)</f>
        <v>0</v>
      </c>
      <c r="EA71" s="367">
        <f t="shared" ref="EA71:EA79" si="204">SUM(DR71:DY71)</f>
        <v>0</v>
      </c>
      <c r="EQ71" s="352"/>
      <c r="ER71" s="371"/>
      <c r="ES71" s="372"/>
      <c r="ET71" s="372"/>
      <c r="EU71" s="372"/>
      <c r="EV71" s="373"/>
      <c r="EW71" s="366"/>
      <c r="EX71" s="366"/>
      <c r="EY71" s="366"/>
      <c r="EZ71" s="366"/>
      <c r="FA71" s="366"/>
      <c r="FB71" s="366"/>
      <c r="FC71" s="366"/>
      <c r="FD71" s="366"/>
      <c r="FE71" s="367">
        <f t="shared" ref="FE71:FE79" si="205">SUM(ER71:EV71)</f>
        <v>0</v>
      </c>
      <c r="FF71" s="367">
        <f t="shared" ref="FF71:FF79" si="206">SUM(EW71:FD71)</f>
        <v>0</v>
      </c>
      <c r="FH71" s="352"/>
      <c r="FI71" s="371"/>
      <c r="FJ71" s="372"/>
      <c r="FK71" s="372"/>
      <c r="FL71" s="372"/>
      <c r="FM71" s="373"/>
      <c r="FN71" s="366"/>
      <c r="FO71" s="366"/>
      <c r="FP71" s="366"/>
      <c r="FQ71" s="366"/>
      <c r="FR71" s="366"/>
      <c r="FS71" s="366"/>
      <c r="FT71" s="366"/>
      <c r="FU71" s="366"/>
      <c r="FV71" s="367">
        <f t="shared" ref="FV71:FV79" si="207">SUM(FI71:FM71)</f>
        <v>0</v>
      </c>
      <c r="FW71" s="367">
        <f t="shared" ref="FW71:FW79" si="208">SUM(FN71:FU71)</f>
        <v>0</v>
      </c>
      <c r="FY71" s="352"/>
      <c r="FZ71" s="371"/>
      <c r="GA71" s="372"/>
      <c r="GB71" s="372"/>
      <c r="GC71" s="372"/>
      <c r="GD71" s="373"/>
      <c r="GE71" s="366"/>
      <c r="GF71" s="366"/>
      <c r="GG71" s="366"/>
      <c r="GH71" s="366"/>
      <c r="GI71" s="366"/>
      <c r="GJ71" s="366"/>
      <c r="GK71" s="366"/>
      <c r="GL71" s="366"/>
      <c r="GM71" s="367">
        <f t="shared" ref="GM71:GM79" si="209">SUM(FZ71:GD71)</f>
        <v>0</v>
      </c>
      <c r="GN71" s="367">
        <f t="shared" ref="GN71:GN79" si="210">SUM(GE71:GL71)</f>
        <v>0</v>
      </c>
      <c r="GP71" s="352"/>
      <c r="GQ71" s="371"/>
      <c r="GR71" s="372"/>
      <c r="GS71" s="372"/>
      <c r="GT71" s="372"/>
      <c r="GU71" s="373"/>
      <c r="GV71" s="366"/>
      <c r="GW71" s="366"/>
      <c r="GX71" s="366"/>
      <c r="GY71" s="366"/>
      <c r="GZ71" s="366"/>
      <c r="HA71" s="366"/>
      <c r="HB71" s="366"/>
      <c r="HC71" s="366"/>
      <c r="HD71" s="367">
        <f t="shared" ref="HD71:HD79" si="211">SUM(GQ71:GU71)</f>
        <v>0</v>
      </c>
      <c r="HE71" s="367">
        <f t="shared" ref="HE71:HE79" si="212">SUM(GV71:HC71)</f>
        <v>0</v>
      </c>
      <c r="HG71" s="352"/>
      <c r="HH71" s="371"/>
      <c r="HI71" s="372"/>
      <c r="HJ71" s="372"/>
      <c r="HK71" s="372"/>
      <c r="HL71" s="373"/>
      <c r="HM71" s="366"/>
      <c r="HN71" s="366"/>
      <c r="HO71" s="366"/>
      <c r="HP71" s="366"/>
      <c r="HQ71" s="366"/>
      <c r="HR71" s="366"/>
      <c r="HS71" s="366"/>
      <c r="HT71" s="366"/>
      <c r="HU71" s="367">
        <f t="shared" ref="HU71:HU79" si="213">SUM(HH71:HL71)</f>
        <v>0</v>
      </c>
      <c r="HV71" s="367">
        <f t="shared" ref="HV71:HV79" si="214">SUM(HM71:HT71)</f>
        <v>0</v>
      </c>
      <c r="HX71" s="352"/>
      <c r="HY71" s="371"/>
      <c r="HZ71" s="372"/>
      <c r="IA71" s="372"/>
      <c r="IB71" s="372"/>
      <c r="IC71" s="373"/>
      <c r="ID71" s="366"/>
      <c r="IE71" s="366"/>
      <c r="IF71" s="366"/>
      <c r="IG71" s="366"/>
      <c r="IH71" s="366"/>
      <c r="II71" s="366"/>
      <c r="IJ71" s="366"/>
      <c r="IK71" s="366"/>
      <c r="IL71" s="367">
        <f t="shared" ref="IL71:IL79" si="215">SUM(HY71:IC71)</f>
        <v>0</v>
      </c>
      <c r="IM71" s="367">
        <f t="shared" ref="IM71:IM79" si="216">SUM(ID71:IK71)</f>
        <v>0</v>
      </c>
    </row>
    <row r="72" spans="3:247">
      <c r="E72" s="362" t="s">
        <v>18</v>
      </c>
      <c r="F72" s="360"/>
      <c r="G72" s="362" t="s">
        <v>25</v>
      </c>
      <c r="H72" s="368"/>
      <c r="I72" s="362"/>
      <c r="J72" s="360"/>
      <c r="K72" s="362"/>
      <c r="L72" s="360"/>
      <c r="M72" s="362"/>
      <c r="N72" s="360"/>
      <c r="O72" s="362"/>
      <c r="Q72" s="352"/>
      <c r="R72" s="371"/>
      <c r="S72" s="372"/>
      <c r="T72" s="372"/>
      <c r="U72" s="372"/>
      <c r="V72" s="373"/>
      <c r="W72" s="366"/>
      <c r="X72" s="366"/>
      <c r="Y72" s="366"/>
      <c r="Z72" s="366"/>
      <c r="AA72" s="366"/>
      <c r="AB72" s="366"/>
      <c r="AC72" s="366"/>
      <c r="AD72" s="366"/>
      <c r="AE72" s="367">
        <f t="shared" si="193"/>
        <v>0</v>
      </c>
      <c r="AF72" s="367">
        <f t="shared" si="194"/>
        <v>0</v>
      </c>
      <c r="AH72" s="351"/>
      <c r="AI72" s="371"/>
      <c r="AJ72" s="372"/>
      <c r="AK72" s="372"/>
      <c r="AL72" s="372"/>
      <c r="AM72" s="373"/>
      <c r="AN72" s="366"/>
      <c r="AO72" s="366"/>
      <c r="AP72" s="366"/>
      <c r="AQ72" s="366"/>
      <c r="AR72" s="366"/>
      <c r="AS72" s="366"/>
      <c r="AT72" s="366"/>
      <c r="AU72" s="366"/>
      <c r="AV72" s="367">
        <f t="shared" si="195"/>
        <v>0</v>
      </c>
      <c r="AW72" s="367">
        <f t="shared" si="196"/>
        <v>0</v>
      </c>
      <c r="AY72" s="352"/>
      <c r="AZ72" s="371"/>
      <c r="BA72" s="372"/>
      <c r="BB72" s="372"/>
      <c r="BC72" s="372"/>
      <c r="BD72" s="373"/>
      <c r="BE72" s="366"/>
      <c r="BF72" s="366"/>
      <c r="BG72" s="366"/>
      <c r="BH72" s="366"/>
      <c r="BI72" s="366"/>
      <c r="BJ72" s="366"/>
      <c r="BK72" s="366"/>
      <c r="BL72" s="366"/>
      <c r="BM72" s="367">
        <f t="shared" si="197"/>
        <v>0</v>
      </c>
      <c r="BN72" s="367">
        <f t="shared" si="198"/>
        <v>0</v>
      </c>
      <c r="BP72" s="352"/>
      <c r="BQ72" s="371"/>
      <c r="BR72" s="372"/>
      <c r="BS72" s="372"/>
      <c r="BT72" s="372"/>
      <c r="BU72" s="373"/>
      <c r="BV72" s="366"/>
      <c r="BW72" s="366"/>
      <c r="BX72" s="366"/>
      <c r="BY72" s="366"/>
      <c r="BZ72" s="366"/>
      <c r="CA72" s="366"/>
      <c r="CB72" s="366"/>
      <c r="CC72" s="366"/>
      <c r="CD72" s="367">
        <f t="shared" si="199"/>
        <v>0</v>
      </c>
      <c r="CE72" s="367">
        <f t="shared" si="200"/>
        <v>0</v>
      </c>
      <c r="CU72" s="352"/>
      <c r="CV72" s="371"/>
      <c r="CW72" s="372"/>
      <c r="CX72" s="372"/>
      <c r="CY72" s="372"/>
      <c r="CZ72" s="373"/>
      <c r="DA72" s="366"/>
      <c r="DB72" s="366"/>
      <c r="DC72" s="366"/>
      <c r="DD72" s="366"/>
      <c r="DE72" s="366"/>
      <c r="DF72" s="366"/>
      <c r="DG72" s="366"/>
      <c r="DH72" s="366"/>
      <c r="DI72" s="367">
        <f t="shared" si="201"/>
        <v>0</v>
      </c>
      <c r="DJ72" s="367">
        <f t="shared" si="202"/>
        <v>0</v>
      </c>
      <c r="DL72" s="352"/>
      <c r="DM72" s="371"/>
      <c r="DN72" s="372"/>
      <c r="DO72" s="372"/>
      <c r="DP72" s="372"/>
      <c r="DQ72" s="373"/>
      <c r="DR72" s="366"/>
      <c r="DS72" s="366"/>
      <c r="DT72" s="366"/>
      <c r="DU72" s="366"/>
      <c r="DV72" s="366"/>
      <c r="DW72" s="366"/>
      <c r="DX72" s="366"/>
      <c r="DY72" s="366"/>
      <c r="DZ72" s="367">
        <f t="shared" si="203"/>
        <v>0</v>
      </c>
      <c r="EA72" s="367">
        <f t="shared" si="204"/>
        <v>0</v>
      </c>
      <c r="EQ72" s="352"/>
      <c r="ER72" s="371"/>
      <c r="ES72" s="372"/>
      <c r="ET72" s="372"/>
      <c r="EU72" s="372"/>
      <c r="EV72" s="373"/>
      <c r="EW72" s="366"/>
      <c r="EX72" s="366"/>
      <c r="EY72" s="366"/>
      <c r="EZ72" s="366"/>
      <c r="FA72" s="366"/>
      <c r="FB72" s="366"/>
      <c r="FC72" s="366"/>
      <c r="FD72" s="366"/>
      <c r="FE72" s="367">
        <f t="shared" si="205"/>
        <v>0</v>
      </c>
      <c r="FF72" s="367">
        <f t="shared" si="206"/>
        <v>0</v>
      </c>
      <c r="FH72" s="352"/>
      <c r="FI72" s="371"/>
      <c r="FJ72" s="372"/>
      <c r="FK72" s="372"/>
      <c r="FL72" s="372"/>
      <c r="FM72" s="373"/>
      <c r="FN72" s="366"/>
      <c r="FO72" s="366"/>
      <c r="FP72" s="366"/>
      <c r="FQ72" s="366"/>
      <c r="FR72" s="366"/>
      <c r="FS72" s="366"/>
      <c r="FT72" s="366"/>
      <c r="FU72" s="366"/>
      <c r="FV72" s="367">
        <f t="shared" si="207"/>
        <v>0</v>
      </c>
      <c r="FW72" s="367">
        <f t="shared" si="208"/>
        <v>0</v>
      </c>
      <c r="FY72" s="352"/>
      <c r="FZ72" s="371"/>
      <c r="GA72" s="372"/>
      <c r="GB72" s="372"/>
      <c r="GC72" s="372"/>
      <c r="GD72" s="373"/>
      <c r="GE72" s="366"/>
      <c r="GF72" s="366"/>
      <c r="GG72" s="366"/>
      <c r="GH72" s="366"/>
      <c r="GI72" s="366"/>
      <c r="GJ72" s="366"/>
      <c r="GK72" s="366"/>
      <c r="GL72" s="366"/>
      <c r="GM72" s="367">
        <f t="shared" si="209"/>
        <v>0</v>
      </c>
      <c r="GN72" s="367">
        <f t="shared" si="210"/>
        <v>0</v>
      </c>
      <c r="GP72" s="352"/>
      <c r="GQ72" s="371"/>
      <c r="GR72" s="372"/>
      <c r="GS72" s="372"/>
      <c r="GT72" s="372"/>
      <c r="GU72" s="373"/>
      <c r="GV72" s="366"/>
      <c r="GW72" s="366"/>
      <c r="GX72" s="366"/>
      <c r="GY72" s="366"/>
      <c r="GZ72" s="366"/>
      <c r="HA72" s="366"/>
      <c r="HB72" s="366"/>
      <c r="HC72" s="366"/>
      <c r="HD72" s="367">
        <f t="shared" si="211"/>
        <v>0</v>
      </c>
      <c r="HE72" s="367">
        <f t="shared" si="212"/>
        <v>0</v>
      </c>
      <c r="HG72" s="352"/>
      <c r="HH72" s="371"/>
      <c r="HI72" s="372"/>
      <c r="HJ72" s="372"/>
      <c r="HK72" s="372"/>
      <c r="HL72" s="373"/>
      <c r="HM72" s="366"/>
      <c r="HN72" s="366"/>
      <c r="HO72" s="366"/>
      <c r="HP72" s="366"/>
      <c r="HQ72" s="366"/>
      <c r="HR72" s="366"/>
      <c r="HS72" s="366"/>
      <c r="HT72" s="366"/>
      <c r="HU72" s="367">
        <f t="shared" si="213"/>
        <v>0</v>
      </c>
      <c r="HV72" s="367">
        <f t="shared" si="214"/>
        <v>0</v>
      </c>
      <c r="HX72" s="352"/>
      <c r="HY72" s="371"/>
      <c r="HZ72" s="372"/>
      <c r="IA72" s="372"/>
      <c r="IB72" s="372"/>
      <c r="IC72" s="373"/>
      <c r="ID72" s="366"/>
      <c r="IE72" s="366"/>
      <c r="IF72" s="366"/>
      <c r="IG72" s="366"/>
      <c r="IH72" s="366"/>
      <c r="II72" s="366"/>
      <c r="IJ72" s="366"/>
      <c r="IK72" s="366"/>
      <c r="IL72" s="367">
        <f t="shared" si="215"/>
        <v>0</v>
      </c>
      <c r="IM72" s="367">
        <f t="shared" si="216"/>
        <v>0</v>
      </c>
    </row>
    <row r="73" spans="3:247">
      <c r="E73" s="362" t="s">
        <v>18</v>
      </c>
      <c r="F73" s="360"/>
      <c r="G73" s="362" t="s">
        <v>25</v>
      </c>
      <c r="H73" s="368"/>
      <c r="I73" s="362"/>
      <c r="J73" s="360"/>
      <c r="K73" s="362"/>
      <c r="L73" s="360"/>
      <c r="M73" s="362"/>
      <c r="N73" s="360"/>
      <c r="O73" s="362"/>
      <c r="Q73" s="352"/>
      <c r="R73" s="371"/>
      <c r="S73" s="372"/>
      <c r="T73" s="372"/>
      <c r="U73" s="372"/>
      <c r="V73" s="373"/>
      <c r="W73" s="366"/>
      <c r="X73" s="366"/>
      <c r="Y73" s="366"/>
      <c r="Z73" s="366"/>
      <c r="AA73" s="366"/>
      <c r="AB73" s="366"/>
      <c r="AC73" s="366"/>
      <c r="AD73" s="366"/>
      <c r="AE73" s="367">
        <f t="shared" si="193"/>
        <v>0</v>
      </c>
      <c r="AF73" s="367">
        <f t="shared" si="194"/>
        <v>0</v>
      </c>
      <c r="AH73" s="351"/>
      <c r="AI73" s="371"/>
      <c r="AJ73" s="372"/>
      <c r="AK73" s="372"/>
      <c r="AL73" s="372"/>
      <c r="AM73" s="373"/>
      <c r="AN73" s="366"/>
      <c r="AO73" s="366"/>
      <c r="AP73" s="366"/>
      <c r="AQ73" s="366"/>
      <c r="AR73" s="366"/>
      <c r="AS73" s="366"/>
      <c r="AT73" s="366"/>
      <c r="AU73" s="366"/>
      <c r="AV73" s="367">
        <f t="shared" si="195"/>
        <v>0</v>
      </c>
      <c r="AW73" s="367">
        <f t="shared" si="196"/>
        <v>0</v>
      </c>
      <c r="AY73" s="352"/>
      <c r="AZ73" s="371"/>
      <c r="BA73" s="372"/>
      <c r="BB73" s="372"/>
      <c r="BC73" s="372"/>
      <c r="BD73" s="373"/>
      <c r="BE73" s="366"/>
      <c r="BF73" s="366"/>
      <c r="BG73" s="366"/>
      <c r="BH73" s="366"/>
      <c r="BI73" s="366"/>
      <c r="BJ73" s="366"/>
      <c r="BK73" s="366"/>
      <c r="BL73" s="366"/>
      <c r="BM73" s="367">
        <f t="shared" si="197"/>
        <v>0</v>
      </c>
      <c r="BN73" s="367">
        <f t="shared" si="198"/>
        <v>0</v>
      </c>
      <c r="BP73" s="352"/>
      <c r="BQ73" s="371"/>
      <c r="BR73" s="372"/>
      <c r="BS73" s="372"/>
      <c r="BT73" s="372"/>
      <c r="BU73" s="373"/>
      <c r="BV73" s="366"/>
      <c r="BW73" s="366"/>
      <c r="BX73" s="366"/>
      <c r="BY73" s="366"/>
      <c r="BZ73" s="366"/>
      <c r="CA73" s="366"/>
      <c r="CB73" s="366"/>
      <c r="CC73" s="366"/>
      <c r="CD73" s="367">
        <f t="shared" si="199"/>
        <v>0</v>
      </c>
      <c r="CE73" s="367">
        <f t="shared" si="200"/>
        <v>0</v>
      </c>
      <c r="CU73" s="352"/>
      <c r="CV73" s="371"/>
      <c r="CW73" s="372"/>
      <c r="CX73" s="372"/>
      <c r="CY73" s="372"/>
      <c r="CZ73" s="373"/>
      <c r="DA73" s="366"/>
      <c r="DB73" s="366"/>
      <c r="DC73" s="366"/>
      <c r="DD73" s="366"/>
      <c r="DE73" s="366"/>
      <c r="DF73" s="366"/>
      <c r="DG73" s="366"/>
      <c r="DH73" s="366"/>
      <c r="DI73" s="367">
        <f t="shared" si="201"/>
        <v>0</v>
      </c>
      <c r="DJ73" s="367">
        <f t="shared" si="202"/>
        <v>0</v>
      </c>
      <c r="DL73" s="352"/>
      <c r="DM73" s="371"/>
      <c r="DN73" s="372"/>
      <c r="DO73" s="372"/>
      <c r="DP73" s="372"/>
      <c r="DQ73" s="373"/>
      <c r="DR73" s="366"/>
      <c r="DS73" s="366"/>
      <c r="DT73" s="366"/>
      <c r="DU73" s="366"/>
      <c r="DV73" s="366"/>
      <c r="DW73" s="366"/>
      <c r="DX73" s="366"/>
      <c r="DY73" s="366"/>
      <c r="DZ73" s="367">
        <f t="shared" si="203"/>
        <v>0</v>
      </c>
      <c r="EA73" s="367">
        <f t="shared" si="204"/>
        <v>0</v>
      </c>
      <c r="EQ73" s="352"/>
      <c r="ER73" s="371"/>
      <c r="ES73" s="372"/>
      <c r="ET73" s="372"/>
      <c r="EU73" s="372"/>
      <c r="EV73" s="373"/>
      <c r="EW73" s="366"/>
      <c r="EX73" s="366"/>
      <c r="EY73" s="366"/>
      <c r="EZ73" s="366"/>
      <c r="FA73" s="366"/>
      <c r="FB73" s="366"/>
      <c r="FC73" s="366"/>
      <c r="FD73" s="366"/>
      <c r="FE73" s="367">
        <f t="shared" si="205"/>
        <v>0</v>
      </c>
      <c r="FF73" s="367">
        <f t="shared" si="206"/>
        <v>0</v>
      </c>
      <c r="FH73" s="352"/>
      <c r="FI73" s="371"/>
      <c r="FJ73" s="372"/>
      <c r="FK73" s="372"/>
      <c r="FL73" s="372"/>
      <c r="FM73" s="373"/>
      <c r="FN73" s="366"/>
      <c r="FO73" s="366"/>
      <c r="FP73" s="366"/>
      <c r="FQ73" s="366"/>
      <c r="FR73" s="366"/>
      <c r="FS73" s="366"/>
      <c r="FT73" s="366"/>
      <c r="FU73" s="366"/>
      <c r="FV73" s="367">
        <f t="shared" si="207"/>
        <v>0</v>
      </c>
      <c r="FW73" s="367">
        <f t="shared" si="208"/>
        <v>0</v>
      </c>
      <c r="FY73" s="352"/>
      <c r="FZ73" s="371"/>
      <c r="GA73" s="372"/>
      <c r="GB73" s="372"/>
      <c r="GC73" s="372"/>
      <c r="GD73" s="373"/>
      <c r="GE73" s="366"/>
      <c r="GF73" s="366"/>
      <c r="GG73" s="366"/>
      <c r="GH73" s="366"/>
      <c r="GI73" s="366"/>
      <c r="GJ73" s="366"/>
      <c r="GK73" s="366"/>
      <c r="GL73" s="366"/>
      <c r="GM73" s="367">
        <f t="shared" si="209"/>
        <v>0</v>
      </c>
      <c r="GN73" s="367">
        <f t="shared" si="210"/>
        <v>0</v>
      </c>
      <c r="GP73" s="352"/>
      <c r="GQ73" s="371"/>
      <c r="GR73" s="372"/>
      <c r="GS73" s="372"/>
      <c r="GT73" s="372"/>
      <c r="GU73" s="373"/>
      <c r="GV73" s="366"/>
      <c r="GW73" s="366"/>
      <c r="GX73" s="366"/>
      <c r="GY73" s="366"/>
      <c r="GZ73" s="366"/>
      <c r="HA73" s="366"/>
      <c r="HB73" s="366"/>
      <c r="HC73" s="366"/>
      <c r="HD73" s="367">
        <f t="shared" si="211"/>
        <v>0</v>
      </c>
      <c r="HE73" s="367">
        <f t="shared" si="212"/>
        <v>0</v>
      </c>
      <c r="HG73" s="352"/>
      <c r="HH73" s="371"/>
      <c r="HI73" s="372"/>
      <c r="HJ73" s="372"/>
      <c r="HK73" s="372"/>
      <c r="HL73" s="373"/>
      <c r="HM73" s="366"/>
      <c r="HN73" s="366"/>
      <c r="HO73" s="366"/>
      <c r="HP73" s="366"/>
      <c r="HQ73" s="366"/>
      <c r="HR73" s="366"/>
      <c r="HS73" s="366"/>
      <c r="HT73" s="366"/>
      <c r="HU73" s="367">
        <f t="shared" si="213"/>
        <v>0</v>
      </c>
      <c r="HV73" s="367">
        <f t="shared" si="214"/>
        <v>0</v>
      </c>
      <c r="HX73" s="352"/>
      <c r="HY73" s="371"/>
      <c r="HZ73" s="372"/>
      <c r="IA73" s="372"/>
      <c r="IB73" s="372"/>
      <c r="IC73" s="373"/>
      <c r="ID73" s="366"/>
      <c r="IE73" s="366"/>
      <c r="IF73" s="366"/>
      <c r="IG73" s="366"/>
      <c r="IH73" s="366"/>
      <c r="II73" s="366"/>
      <c r="IJ73" s="366"/>
      <c r="IK73" s="366"/>
      <c r="IL73" s="367">
        <f t="shared" si="215"/>
        <v>0</v>
      </c>
      <c r="IM73" s="367">
        <f t="shared" si="216"/>
        <v>0</v>
      </c>
    </row>
    <row r="74" spans="3:247">
      <c r="E74" s="362" t="s">
        <v>18</v>
      </c>
      <c r="F74" s="360"/>
      <c r="G74" s="362" t="s">
        <v>25</v>
      </c>
      <c r="H74" s="368"/>
      <c r="I74" s="362"/>
      <c r="J74" s="360"/>
      <c r="K74" s="362"/>
      <c r="L74" s="360"/>
      <c r="M74" s="362"/>
      <c r="N74" s="360"/>
      <c r="O74" s="362"/>
      <c r="Q74" s="352"/>
      <c r="R74" s="371"/>
      <c r="S74" s="372"/>
      <c r="T74" s="372"/>
      <c r="U74" s="372"/>
      <c r="V74" s="373"/>
      <c r="W74" s="366"/>
      <c r="X74" s="366"/>
      <c r="Y74" s="366"/>
      <c r="Z74" s="366"/>
      <c r="AA74" s="366"/>
      <c r="AB74" s="366"/>
      <c r="AC74" s="366"/>
      <c r="AD74" s="366"/>
      <c r="AE74" s="367">
        <f t="shared" si="193"/>
        <v>0</v>
      </c>
      <c r="AF74" s="367">
        <f t="shared" si="194"/>
        <v>0</v>
      </c>
      <c r="AH74" s="351"/>
      <c r="AI74" s="371"/>
      <c r="AJ74" s="372"/>
      <c r="AK74" s="372"/>
      <c r="AL74" s="372"/>
      <c r="AM74" s="373"/>
      <c r="AN74" s="366"/>
      <c r="AO74" s="366"/>
      <c r="AP74" s="366"/>
      <c r="AQ74" s="366"/>
      <c r="AR74" s="366"/>
      <c r="AS74" s="366"/>
      <c r="AT74" s="366"/>
      <c r="AU74" s="366"/>
      <c r="AV74" s="367">
        <f t="shared" si="195"/>
        <v>0</v>
      </c>
      <c r="AW74" s="367">
        <f t="shared" si="196"/>
        <v>0</v>
      </c>
      <c r="AY74" s="352"/>
      <c r="AZ74" s="371"/>
      <c r="BA74" s="372"/>
      <c r="BB74" s="372"/>
      <c r="BC74" s="372"/>
      <c r="BD74" s="373"/>
      <c r="BE74" s="366"/>
      <c r="BF74" s="366"/>
      <c r="BG74" s="366"/>
      <c r="BH74" s="366"/>
      <c r="BI74" s="366"/>
      <c r="BJ74" s="366"/>
      <c r="BK74" s="366"/>
      <c r="BL74" s="366"/>
      <c r="BM74" s="367">
        <f t="shared" si="197"/>
        <v>0</v>
      </c>
      <c r="BN74" s="367">
        <f t="shared" si="198"/>
        <v>0</v>
      </c>
      <c r="BP74" s="352"/>
      <c r="BQ74" s="371"/>
      <c r="BR74" s="372"/>
      <c r="BS74" s="372"/>
      <c r="BT74" s="372"/>
      <c r="BU74" s="373"/>
      <c r="BV74" s="366"/>
      <c r="BW74" s="366"/>
      <c r="BX74" s="366"/>
      <c r="BY74" s="366"/>
      <c r="BZ74" s="366"/>
      <c r="CA74" s="366"/>
      <c r="CB74" s="366"/>
      <c r="CC74" s="366"/>
      <c r="CD74" s="367">
        <f t="shared" si="199"/>
        <v>0</v>
      </c>
      <c r="CE74" s="367">
        <f t="shared" si="200"/>
        <v>0</v>
      </c>
      <c r="CU74" s="352"/>
      <c r="CV74" s="371"/>
      <c r="CW74" s="372"/>
      <c r="CX74" s="372"/>
      <c r="CY74" s="372"/>
      <c r="CZ74" s="373"/>
      <c r="DA74" s="366"/>
      <c r="DB74" s="366"/>
      <c r="DC74" s="366"/>
      <c r="DD74" s="366"/>
      <c r="DE74" s="366"/>
      <c r="DF74" s="366"/>
      <c r="DG74" s="366"/>
      <c r="DH74" s="366"/>
      <c r="DI74" s="367">
        <f t="shared" si="201"/>
        <v>0</v>
      </c>
      <c r="DJ74" s="367">
        <f t="shared" si="202"/>
        <v>0</v>
      </c>
      <c r="DL74" s="352"/>
      <c r="DM74" s="371"/>
      <c r="DN74" s="372"/>
      <c r="DO74" s="372"/>
      <c r="DP74" s="372"/>
      <c r="DQ74" s="373"/>
      <c r="DR74" s="366"/>
      <c r="DS74" s="366"/>
      <c r="DT74" s="366"/>
      <c r="DU74" s="366"/>
      <c r="DV74" s="366"/>
      <c r="DW74" s="366"/>
      <c r="DX74" s="366"/>
      <c r="DY74" s="366"/>
      <c r="DZ74" s="367">
        <f t="shared" si="203"/>
        <v>0</v>
      </c>
      <c r="EA74" s="367">
        <f t="shared" si="204"/>
        <v>0</v>
      </c>
      <c r="EQ74" s="352"/>
      <c r="ER74" s="371"/>
      <c r="ES74" s="372"/>
      <c r="ET74" s="372"/>
      <c r="EU74" s="372"/>
      <c r="EV74" s="373"/>
      <c r="EW74" s="366"/>
      <c r="EX74" s="366"/>
      <c r="EY74" s="366"/>
      <c r="EZ74" s="366"/>
      <c r="FA74" s="366"/>
      <c r="FB74" s="366"/>
      <c r="FC74" s="366"/>
      <c r="FD74" s="366"/>
      <c r="FE74" s="367">
        <f t="shared" si="205"/>
        <v>0</v>
      </c>
      <c r="FF74" s="367">
        <f t="shared" si="206"/>
        <v>0</v>
      </c>
      <c r="FH74" s="352"/>
      <c r="FI74" s="371"/>
      <c r="FJ74" s="372"/>
      <c r="FK74" s="372"/>
      <c r="FL74" s="372"/>
      <c r="FM74" s="373"/>
      <c r="FN74" s="366"/>
      <c r="FO74" s="366"/>
      <c r="FP74" s="366"/>
      <c r="FQ74" s="366"/>
      <c r="FR74" s="366"/>
      <c r="FS74" s="366"/>
      <c r="FT74" s="366"/>
      <c r="FU74" s="366"/>
      <c r="FV74" s="367">
        <f t="shared" si="207"/>
        <v>0</v>
      </c>
      <c r="FW74" s="367">
        <f t="shared" si="208"/>
        <v>0</v>
      </c>
      <c r="FY74" s="352"/>
      <c r="FZ74" s="371"/>
      <c r="GA74" s="372"/>
      <c r="GB74" s="372"/>
      <c r="GC74" s="372"/>
      <c r="GD74" s="373"/>
      <c r="GE74" s="366"/>
      <c r="GF74" s="366"/>
      <c r="GG74" s="366"/>
      <c r="GH74" s="366"/>
      <c r="GI74" s="366"/>
      <c r="GJ74" s="366"/>
      <c r="GK74" s="366"/>
      <c r="GL74" s="366"/>
      <c r="GM74" s="367">
        <f t="shared" si="209"/>
        <v>0</v>
      </c>
      <c r="GN74" s="367">
        <f t="shared" si="210"/>
        <v>0</v>
      </c>
      <c r="GP74" s="352"/>
      <c r="GQ74" s="371"/>
      <c r="GR74" s="372"/>
      <c r="GS74" s="372"/>
      <c r="GT74" s="372"/>
      <c r="GU74" s="373"/>
      <c r="GV74" s="366"/>
      <c r="GW74" s="366"/>
      <c r="GX74" s="366"/>
      <c r="GY74" s="366"/>
      <c r="GZ74" s="366"/>
      <c r="HA74" s="366"/>
      <c r="HB74" s="366"/>
      <c r="HC74" s="366"/>
      <c r="HD74" s="367">
        <f t="shared" si="211"/>
        <v>0</v>
      </c>
      <c r="HE74" s="367">
        <f t="shared" si="212"/>
        <v>0</v>
      </c>
      <c r="HG74" s="352"/>
      <c r="HH74" s="371"/>
      <c r="HI74" s="372"/>
      <c r="HJ74" s="372"/>
      <c r="HK74" s="372"/>
      <c r="HL74" s="373"/>
      <c r="HM74" s="366"/>
      <c r="HN74" s="366"/>
      <c r="HO74" s="366"/>
      <c r="HP74" s="366"/>
      <c r="HQ74" s="366"/>
      <c r="HR74" s="366"/>
      <c r="HS74" s="366"/>
      <c r="HT74" s="366"/>
      <c r="HU74" s="367">
        <f t="shared" si="213"/>
        <v>0</v>
      </c>
      <c r="HV74" s="367">
        <f t="shared" si="214"/>
        <v>0</v>
      </c>
      <c r="HX74" s="352"/>
      <c r="HY74" s="371"/>
      <c r="HZ74" s="372"/>
      <c r="IA74" s="372"/>
      <c r="IB74" s="372"/>
      <c r="IC74" s="373"/>
      <c r="ID74" s="366"/>
      <c r="IE74" s="366"/>
      <c r="IF74" s="366"/>
      <c r="IG74" s="366"/>
      <c r="IH74" s="366"/>
      <c r="II74" s="366"/>
      <c r="IJ74" s="366"/>
      <c r="IK74" s="366"/>
      <c r="IL74" s="367">
        <f t="shared" si="215"/>
        <v>0</v>
      </c>
      <c r="IM74" s="367">
        <f t="shared" si="216"/>
        <v>0</v>
      </c>
    </row>
    <row r="75" spans="3:247">
      <c r="E75" s="362" t="s">
        <v>18</v>
      </c>
      <c r="F75" s="360"/>
      <c r="G75" s="362" t="s">
        <v>25</v>
      </c>
      <c r="H75" s="368"/>
      <c r="I75" s="362"/>
      <c r="J75" s="360"/>
      <c r="K75" s="362"/>
      <c r="L75" s="360"/>
      <c r="M75" s="362"/>
      <c r="N75" s="360"/>
      <c r="O75" s="362"/>
      <c r="Q75" s="352"/>
      <c r="R75" s="371"/>
      <c r="S75" s="372"/>
      <c r="T75" s="372"/>
      <c r="U75" s="372"/>
      <c r="V75" s="373"/>
      <c r="W75" s="366"/>
      <c r="X75" s="366"/>
      <c r="Y75" s="366"/>
      <c r="Z75" s="366"/>
      <c r="AA75" s="366"/>
      <c r="AB75" s="366"/>
      <c r="AC75" s="366"/>
      <c r="AD75" s="366"/>
      <c r="AE75" s="367">
        <f>SUM(R75:V75)</f>
        <v>0</v>
      </c>
      <c r="AF75" s="367">
        <f t="shared" si="194"/>
        <v>0</v>
      </c>
      <c r="AH75" s="351"/>
      <c r="AI75" s="371"/>
      <c r="AJ75" s="372"/>
      <c r="AK75" s="372"/>
      <c r="AL75" s="372"/>
      <c r="AM75" s="373"/>
      <c r="AN75" s="366"/>
      <c r="AO75" s="366"/>
      <c r="AP75" s="366"/>
      <c r="AQ75" s="366"/>
      <c r="AR75" s="366"/>
      <c r="AS75" s="366"/>
      <c r="AT75" s="366"/>
      <c r="AU75" s="366"/>
      <c r="AV75" s="367">
        <f>SUM(AI75:AM75)</f>
        <v>0</v>
      </c>
      <c r="AW75" s="367">
        <f t="shared" si="196"/>
        <v>0</v>
      </c>
      <c r="AY75" s="352"/>
      <c r="AZ75" s="371"/>
      <c r="BA75" s="372"/>
      <c r="BB75" s="372"/>
      <c r="BC75" s="372"/>
      <c r="BD75" s="373"/>
      <c r="BE75" s="366"/>
      <c r="BF75" s="366"/>
      <c r="BG75" s="366"/>
      <c r="BH75" s="366"/>
      <c r="BI75" s="366"/>
      <c r="BJ75" s="366"/>
      <c r="BK75" s="366"/>
      <c r="BL75" s="366"/>
      <c r="BM75" s="367">
        <f>SUM(AZ75:BD75)</f>
        <v>0</v>
      </c>
      <c r="BN75" s="367">
        <f t="shared" si="198"/>
        <v>0</v>
      </c>
      <c r="BP75" s="352"/>
      <c r="BQ75" s="371"/>
      <c r="BR75" s="372"/>
      <c r="BS75" s="372"/>
      <c r="BT75" s="372"/>
      <c r="BU75" s="373"/>
      <c r="BV75" s="366"/>
      <c r="BW75" s="366"/>
      <c r="BX75" s="366"/>
      <c r="BY75" s="366"/>
      <c r="BZ75" s="366"/>
      <c r="CA75" s="366"/>
      <c r="CB75" s="366"/>
      <c r="CC75" s="366"/>
      <c r="CD75" s="367">
        <f t="shared" si="199"/>
        <v>0</v>
      </c>
      <c r="CE75" s="367">
        <f t="shared" si="200"/>
        <v>0</v>
      </c>
      <c r="CU75" s="352"/>
      <c r="CV75" s="371"/>
      <c r="CW75" s="372"/>
      <c r="CX75" s="372"/>
      <c r="CY75" s="372"/>
      <c r="CZ75" s="373"/>
      <c r="DA75" s="366"/>
      <c r="DB75" s="366"/>
      <c r="DC75" s="366"/>
      <c r="DD75" s="366"/>
      <c r="DE75" s="366"/>
      <c r="DF75" s="366"/>
      <c r="DG75" s="366"/>
      <c r="DH75" s="366"/>
      <c r="DI75" s="367">
        <f t="shared" si="201"/>
        <v>0</v>
      </c>
      <c r="DJ75" s="367">
        <f t="shared" si="202"/>
        <v>0</v>
      </c>
      <c r="DL75" s="352"/>
      <c r="DM75" s="371"/>
      <c r="DN75" s="372"/>
      <c r="DO75" s="372"/>
      <c r="DP75" s="372"/>
      <c r="DQ75" s="373"/>
      <c r="DR75" s="366"/>
      <c r="DS75" s="366"/>
      <c r="DT75" s="366"/>
      <c r="DU75" s="366"/>
      <c r="DV75" s="366"/>
      <c r="DW75" s="366"/>
      <c r="DX75" s="366"/>
      <c r="DY75" s="366"/>
      <c r="DZ75" s="367">
        <f t="shared" si="203"/>
        <v>0</v>
      </c>
      <c r="EA75" s="367">
        <f t="shared" si="204"/>
        <v>0</v>
      </c>
      <c r="EQ75" s="352"/>
      <c r="ER75" s="371"/>
      <c r="ES75" s="372"/>
      <c r="ET75" s="372"/>
      <c r="EU75" s="372"/>
      <c r="EV75" s="373"/>
      <c r="EW75" s="366"/>
      <c r="EX75" s="366"/>
      <c r="EY75" s="366"/>
      <c r="EZ75" s="366"/>
      <c r="FA75" s="366"/>
      <c r="FB75" s="366"/>
      <c r="FC75" s="366"/>
      <c r="FD75" s="366"/>
      <c r="FE75" s="367">
        <f t="shared" si="205"/>
        <v>0</v>
      </c>
      <c r="FF75" s="367">
        <f t="shared" si="206"/>
        <v>0</v>
      </c>
      <c r="FH75" s="352"/>
      <c r="FI75" s="371"/>
      <c r="FJ75" s="372"/>
      <c r="FK75" s="372"/>
      <c r="FL75" s="372"/>
      <c r="FM75" s="373"/>
      <c r="FN75" s="366"/>
      <c r="FO75" s="366"/>
      <c r="FP75" s="366"/>
      <c r="FQ75" s="366"/>
      <c r="FR75" s="366"/>
      <c r="FS75" s="366"/>
      <c r="FT75" s="366"/>
      <c r="FU75" s="366"/>
      <c r="FV75" s="367">
        <f t="shared" si="207"/>
        <v>0</v>
      </c>
      <c r="FW75" s="367">
        <f t="shared" si="208"/>
        <v>0</v>
      </c>
      <c r="FY75" s="352"/>
      <c r="FZ75" s="371"/>
      <c r="GA75" s="372"/>
      <c r="GB75" s="372"/>
      <c r="GC75" s="372"/>
      <c r="GD75" s="373"/>
      <c r="GE75" s="366"/>
      <c r="GF75" s="366"/>
      <c r="GG75" s="366"/>
      <c r="GH75" s="366"/>
      <c r="GI75" s="366"/>
      <c r="GJ75" s="366"/>
      <c r="GK75" s="366"/>
      <c r="GL75" s="366"/>
      <c r="GM75" s="367">
        <f t="shared" si="209"/>
        <v>0</v>
      </c>
      <c r="GN75" s="367">
        <f t="shared" si="210"/>
        <v>0</v>
      </c>
      <c r="GP75" s="352"/>
      <c r="GQ75" s="371"/>
      <c r="GR75" s="372"/>
      <c r="GS75" s="372"/>
      <c r="GT75" s="372"/>
      <c r="GU75" s="373"/>
      <c r="GV75" s="366"/>
      <c r="GW75" s="366"/>
      <c r="GX75" s="366"/>
      <c r="GY75" s="366"/>
      <c r="GZ75" s="366"/>
      <c r="HA75" s="366"/>
      <c r="HB75" s="366"/>
      <c r="HC75" s="366"/>
      <c r="HD75" s="367">
        <f t="shared" si="211"/>
        <v>0</v>
      </c>
      <c r="HE75" s="367">
        <f t="shared" si="212"/>
        <v>0</v>
      </c>
      <c r="HG75" s="352"/>
      <c r="HH75" s="371"/>
      <c r="HI75" s="372"/>
      <c r="HJ75" s="372"/>
      <c r="HK75" s="372"/>
      <c r="HL75" s="373"/>
      <c r="HM75" s="366"/>
      <c r="HN75" s="366"/>
      <c r="HO75" s="366"/>
      <c r="HP75" s="366"/>
      <c r="HQ75" s="366"/>
      <c r="HR75" s="366"/>
      <c r="HS75" s="366"/>
      <c r="HT75" s="366"/>
      <c r="HU75" s="367">
        <f t="shared" si="213"/>
        <v>0</v>
      </c>
      <c r="HV75" s="367">
        <f t="shared" si="214"/>
        <v>0</v>
      </c>
      <c r="HX75" s="352"/>
      <c r="HY75" s="371"/>
      <c r="HZ75" s="372"/>
      <c r="IA75" s="372"/>
      <c r="IB75" s="372"/>
      <c r="IC75" s="373"/>
      <c r="ID75" s="366"/>
      <c r="IE75" s="366"/>
      <c r="IF75" s="366"/>
      <c r="IG75" s="366"/>
      <c r="IH75" s="366"/>
      <c r="II75" s="366"/>
      <c r="IJ75" s="366"/>
      <c r="IK75" s="366"/>
      <c r="IL75" s="367">
        <f t="shared" si="215"/>
        <v>0</v>
      </c>
      <c r="IM75" s="367">
        <f t="shared" si="216"/>
        <v>0</v>
      </c>
    </row>
    <row r="76" spans="3:247">
      <c r="E76" s="362" t="s">
        <v>18</v>
      </c>
      <c r="F76" s="360"/>
      <c r="G76" s="362" t="s">
        <v>25</v>
      </c>
      <c r="H76" s="368"/>
      <c r="I76" s="362"/>
      <c r="J76" s="360"/>
      <c r="K76" s="362"/>
      <c r="L76" s="360"/>
      <c r="M76" s="362"/>
      <c r="N76" s="360"/>
      <c r="O76" s="362"/>
      <c r="Q76" s="352"/>
      <c r="R76" s="371"/>
      <c r="S76" s="372"/>
      <c r="T76" s="372"/>
      <c r="U76" s="372"/>
      <c r="V76" s="373"/>
      <c r="W76" s="366"/>
      <c r="X76" s="366"/>
      <c r="Y76" s="366"/>
      <c r="Z76" s="366"/>
      <c r="AA76" s="366"/>
      <c r="AB76" s="366"/>
      <c r="AC76" s="366"/>
      <c r="AD76" s="366"/>
      <c r="AE76" s="367">
        <f t="shared" ref="AE76:AE79" si="217">SUM(R76:V76)</f>
        <v>0</v>
      </c>
      <c r="AF76" s="367">
        <f t="shared" si="194"/>
        <v>0</v>
      </c>
      <c r="AH76" s="351"/>
      <c r="AI76" s="371"/>
      <c r="AJ76" s="372"/>
      <c r="AK76" s="372"/>
      <c r="AL76" s="372"/>
      <c r="AM76" s="373"/>
      <c r="AN76" s="366"/>
      <c r="AO76" s="366"/>
      <c r="AP76" s="366"/>
      <c r="AQ76" s="366"/>
      <c r="AR76" s="366"/>
      <c r="AS76" s="366"/>
      <c r="AT76" s="366"/>
      <c r="AU76" s="366"/>
      <c r="AV76" s="367">
        <f t="shared" ref="AV76:AV79" si="218">SUM(AI76:AM76)</f>
        <v>0</v>
      </c>
      <c r="AW76" s="367">
        <f t="shared" si="196"/>
        <v>0</v>
      </c>
      <c r="AY76" s="352"/>
      <c r="AZ76" s="371"/>
      <c r="BA76" s="372"/>
      <c r="BB76" s="372"/>
      <c r="BC76" s="372"/>
      <c r="BD76" s="373"/>
      <c r="BE76" s="366"/>
      <c r="BF76" s="366"/>
      <c r="BG76" s="366"/>
      <c r="BH76" s="366"/>
      <c r="BI76" s="366"/>
      <c r="BJ76" s="366"/>
      <c r="BK76" s="366"/>
      <c r="BL76" s="366"/>
      <c r="BM76" s="367">
        <f t="shared" ref="BM76:BM79" si="219">SUM(AZ76:BD76)</f>
        <v>0</v>
      </c>
      <c r="BN76" s="367">
        <f t="shared" si="198"/>
        <v>0</v>
      </c>
      <c r="BP76" s="352"/>
      <c r="BQ76" s="371"/>
      <c r="BR76" s="372"/>
      <c r="BS76" s="372"/>
      <c r="BT76" s="372"/>
      <c r="BU76" s="373"/>
      <c r="BV76" s="366"/>
      <c r="BW76" s="366"/>
      <c r="BX76" s="366"/>
      <c r="BY76" s="366"/>
      <c r="BZ76" s="366"/>
      <c r="CA76" s="366"/>
      <c r="CB76" s="366"/>
      <c r="CC76" s="366"/>
      <c r="CD76" s="367">
        <f t="shared" si="199"/>
        <v>0</v>
      </c>
      <c r="CE76" s="367">
        <f t="shared" si="200"/>
        <v>0</v>
      </c>
      <c r="CU76" s="352"/>
      <c r="CV76" s="371"/>
      <c r="CW76" s="372"/>
      <c r="CX76" s="372"/>
      <c r="CY76" s="372"/>
      <c r="CZ76" s="373"/>
      <c r="DA76" s="366"/>
      <c r="DB76" s="366"/>
      <c r="DC76" s="366"/>
      <c r="DD76" s="366"/>
      <c r="DE76" s="366"/>
      <c r="DF76" s="366"/>
      <c r="DG76" s="366"/>
      <c r="DH76" s="366"/>
      <c r="DI76" s="367">
        <f t="shared" si="201"/>
        <v>0</v>
      </c>
      <c r="DJ76" s="367">
        <f t="shared" si="202"/>
        <v>0</v>
      </c>
      <c r="DL76" s="352"/>
      <c r="DM76" s="371"/>
      <c r="DN76" s="372"/>
      <c r="DO76" s="372"/>
      <c r="DP76" s="372"/>
      <c r="DQ76" s="373"/>
      <c r="DR76" s="366"/>
      <c r="DS76" s="366"/>
      <c r="DT76" s="366"/>
      <c r="DU76" s="366"/>
      <c r="DV76" s="366"/>
      <c r="DW76" s="366"/>
      <c r="DX76" s="366"/>
      <c r="DY76" s="366"/>
      <c r="DZ76" s="367">
        <f t="shared" si="203"/>
        <v>0</v>
      </c>
      <c r="EA76" s="367">
        <f t="shared" si="204"/>
        <v>0</v>
      </c>
      <c r="EQ76" s="352"/>
      <c r="ER76" s="371"/>
      <c r="ES76" s="372"/>
      <c r="ET76" s="372"/>
      <c r="EU76" s="372"/>
      <c r="EV76" s="373"/>
      <c r="EW76" s="366"/>
      <c r="EX76" s="366"/>
      <c r="EY76" s="366"/>
      <c r="EZ76" s="366"/>
      <c r="FA76" s="366"/>
      <c r="FB76" s="366"/>
      <c r="FC76" s="366"/>
      <c r="FD76" s="366"/>
      <c r="FE76" s="367">
        <f t="shared" si="205"/>
        <v>0</v>
      </c>
      <c r="FF76" s="367">
        <f t="shared" si="206"/>
        <v>0</v>
      </c>
      <c r="FH76" s="352"/>
      <c r="FI76" s="371"/>
      <c r="FJ76" s="372"/>
      <c r="FK76" s="372"/>
      <c r="FL76" s="372"/>
      <c r="FM76" s="373"/>
      <c r="FN76" s="366"/>
      <c r="FO76" s="366"/>
      <c r="FP76" s="366"/>
      <c r="FQ76" s="366"/>
      <c r="FR76" s="366"/>
      <c r="FS76" s="366"/>
      <c r="FT76" s="366"/>
      <c r="FU76" s="366"/>
      <c r="FV76" s="367">
        <f t="shared" si="207"/>
        <v>0</v>
      </c>
      <c r="FW76" s="367">
        <f t="shared" si="208"/>
        <v>0</v>
      </c>
      <c r="FY76" s="352"/>
      <c r="FZ76" s="371"/>
      <c r="GA76" s="372"/>
      <c r="GB76" s="372"/>
      <c r="GC76" s="372"/>
      <c r="GD76" s="373"/>
      <c r="GE76" s="366"/>
      <c r="GF76" s="366"/>
      <c r="GG76" s="366"/>
      <c r="GH76" s="366"/>
      <c r="GI76" s="366"/>
      <c r="GJ76" s="366"/>
      <c r="GK76" s="366"/>
      <c r="GL76" s="366"/>
      <c r="GM76" s="367">
        <f t="shared" si="209"/>
        <v>0</v>
      </c>
      <c r="GN76" s="367">
        <f t="shared" si="210"/>
        <v>0</v>
      </c>
      <c r="GP76" s="352"/>
      <c r="GQ76" s="371"/>
      <c r="GR76" s="372"/>
      <c r="GS76" s="372"/>
      <c r="GT76" s="372"/>
      <c r="GU76" s="373"/>
      <c r="GV76" s="366"/>
      <c r="GW76" s="366"/>
      <c r="GX76" s="366"/>
      <c r="GY76" s="366"/>
      <c r="GZ76" s="366"/>
      <c r="HA76" s="366"/>
      <c r="HB76" s="366"/>
      <c r="HC76" s="366"/>
      <c r="HD76" s="367">
        <f t="shared" si="211"/>
        <v>0</v>
      </c>
      <c r="HE76" s="367">
        <f t="shared" si="212"/>
        <v>0</v>
      </c>
      <c r="HG76" s="352"/>
      <c r="HH76" s="371"/>
      <c r="HI76" s="372"/>
      <c r="HJ76" s="372"/>
      <c r="HK76" s="372"/>
      <c r="HL76" s="373"/>
      <c r="HM76" s="366"/>
      <c r="HN76" s="366"/>
      <c r="HO76" s="366"/>
      <c r="HP76" s="366"/>
      <c r="HQ76" s="366"/>
      <c r="HR76" s="366"/>
      <c r="HS76" s="366"/>
      <c r="HT76" s="366"/>
      <c r="HU76" s="367">
        <f t="shared" si="213"/>
        <v>0</v>
      </c>
      <c r="HV76" s="367">
        <f t="shared" si="214"/>
        <v>0</v>
      </c>
      <c r="HX76" s="352"/>
      <c r="HY76" s="371"/>
      <c r="HZ76" s="372"/>
      <c r="IA76" s="372"/>
      <c r="IB76" s="372"/>
      <c r="IC76" s="373"/>
      <c r="ID76" s="366"/>
      <c r="IE76" s="366"/>
      <c r="IF76" s="366"/>
      <c r="IG76" s="366"/>
      <c r="IH76" s="366"/>
      <c r="II76" s="366"/>
      <c r="IJ76" s="366"/>
      <c r="IK76" s="366"/>
      <c r="IL76" s="367">
        <f t="shared" si="215"/>
        <v>0</v>
      </c>
      <c r="IM76" s="367">
        <f t="shared" si="216"/>
        <v>0</v>
      </c>
    </row>
    <row r="77" spans="3:247">
      <c r="E77" s="362" t="s">
        <v>18</v>
      </c>
      <c r="F77" s="360"/>
      <c r="G77" s="362" t="s">
        <v>25</v>
      </c>
      <c r="H77" s="368"/>
      <c r="I77" s="362"/>
      <c r="J77" s="360"/>
      <c r="K77" s="362"/>
      <c r="L77" s="360"/>
      <c r="M77" s="362"/>
      <c r="N77" s="360"/>
      <c r="O77" s="362"/>
      <c r="Q77" s="352"/>
      <c r="R77" s="371"/>
      <c r="S77" s="372"/>
      <c r="T77" s="372"/>
      <c r="U77" s="372"/>
      <c r="V77" s="373"/>
      <c r="W77" s="366"/>
      <c r="X77" s="366"/>
      <c r="Y77" s="366"/>
      <c r="Z77" s="366"/>
      <c r="AA77" s="366"/>
      <c r="AB77" s="366"/>
      <c r="AC77" s="366"/>
      <c r="AD77" s="366"/>
      <c r="AE77" s="367">
        <f t="shared" si="217"/>
        <v>0</v>
      </c>
      <c r="AF77" s="367">
        <f t="shared" si="194"/>
        <v>0</v>
      </c>
      <c r="AH77" s="351"/>
      <c r="AI77" s="371"/>
      <c r="AJ77" s="372"/>
      <c r="AK77" s="372"/>
      <c r="AL77" s="372"/>
      <c r="AM77" s="373"/>
      <c r="AN77" s="366"/>
      <c r="AO77" s="366"/>
      <c r="AP77" s="366"/>
      <c r="AQ77" s="366"/>
      <c r="AR77" s="366"/>
      <c r="AS77" s="366"/>
      <c r="AT77" s="366"/>
      <c r="AU77" s="366"/>
      <c r="AV77" s="367">
        <f t="shared" si="218"/>
        <v>0</v>
      </c>
      <c r="AW77" s="367">
        <f t="shared" si="196"/>
        <v>0</v>
      </c>
      <c r="AY77" s="352"/>
      <c r="AZ77" s="371"/>
      <c r="BA77" s="372"/>
      <c r="BB77" s="372"/>
      <c r="BC77" s="372"/>
      <c r="BD77" s="373"/>
      <c r="BE77" s="366"/>
      <c r="BF77" s="366"/>
      <c r="BG77" s="366"/>
      <c r="BH77" s="366"/>
      <c r="BI77" s="366"/>
      <c r="BJ77" s="366"/>
      <c r="BK77" s="366"/>
      <c r="BL77" s="366"/>
      <c r="BM77" s="367">
        <f t="shared" si="219"/>
        <v>0</v>
      </c>
      <c r="BN77" s="367">
        <f t="shared" si="198"/>
        <v>0</v>
      </c>
      <c r="BP77" s="352"/>
      <c r="BQ77" s="371"/>
      <c r="BR77" s="372"/>
      <c r="BS77" s="372"/>
      <c r="BT77" s="372"/>
      <c r="BU77" s="373"/>
      <c r="BV77" s="366"/>
      <c r="BW77" s="366"/>
      <c r="BX77" s="366"/>
      <c r="BY77" s="366"/>
      <c r="BZ77" s="366"/>
      <c r="CA77" s="366"/>
      <c r="CB77" s="366"/>
      <c r="CC77" s="366"/>
      <c r="CD77" s="367">
        <f t="shared" si="199"/>
        <v>0</v>
      </c>
      <c r="CE77" s="367">
        <f t="shared" si="200"/>
        <v>0</v>
      </c>
      <c r="CU77" s="352"/>
      <c r="CV77" s="371"/>
      <c r="CW77" s="372"/>
      <c r="CX77" s="372"/>
      <c r="CY77" s="372"/>
      <c r="CZ77" s="373"/>
      <c r="DA77" s="366"/>
      <c r="DB77" s="366"/>
      <c r="DC77" s="366"/>
      <c r="DD77" s="366"/>
      <c r="DE77" s="366"/>
      <c r="DF77" s="366"/>
      <c r="DG77" s="366"/>
      <c r="DH77" s="366"/>
      <c r="DI77" s="367">
        <f t="shared" si="201"/>
        <v>0</v>
      </c>
      <c r="DJ77" s="367">
        <f t="shared" si="202"/>
        <v>0</v>
      </c>
      <c r="DL77" s="352"/>
      <c r="DM77" s="371"/>
      <c r="DN77" s="372"/>
      <c r="DO77" s="372"/>
      <c r="DP77" s="372"/>
      <c r="DQ77" s="373"/>
      <c r="DR77" s="366"/>
      <c r="DS77" s="366"/>
      <c r="DT77" s="366"/>
      <c r="DU77" s="366"/>
      <c r="DV77" s="366"/>
      <c r="DW77" s="366"/>
      <c r="DX77" s="366"/>
      <c r="DY77" s="366"/>
      <c r="DZ77" s="367">
        <f t="shared" si="203"/>
        <v>0</v>
      </c>
      <c r="EA77" s="367">
        <f t="shared" si="204"/>
        <v>0</v>
      </c>
      <c r="EQ77" s="352"/>
      <c r="ER77" s="371"/>
      <c r="ES77" s="372"/>
      <c r="ET77" s="372"/>
      <c r="EU77" s="372"/>
      <c r="EV77" s="373"/>
      <c r="EW77" s="366"/>
      <c r="EX77" s="366"/>
      <c r="EY77" s="366"/>
      <c r="EZ77" s="366"/>
      <c r="FA77" s="366"/>
      <c r="FB77" s="366"/>
      <c r="FC77" s="366"/>
      <c r="FD77" s="366"/>
      <c r="FE77" s="367">
        <f t="shared" si="205"/>
        <v>0</v>
      </c>
      <c r="FF77" s="367">
        <f t="shared" si="206"/>
        <v>0</v>
      </c>
      <c r="FH77" s="352"/>
      <c r="FI77" s="371"/>
      <c r="FJ77" s="372"/>
      <c r="FK77" s="372"/>
      <c r="FL77" s="372"/>
      <c r="FM77" s="373"/>
      <c r="FN77" s="366"/>
      <c r="FO77" s="366"/>
      <c r="FP77" s="366"/>
      <c r="FQ77" s="366"/>
      <c r="FR77" s="366"/>
      <c r="FS77" s="366"/>
      <c r="FT77" s="366"/>
      <c r="FU77" s="366"/>
      <c r="FV77" s="367">
        <f t="shared" si="207"/>
        <v>0</v>
      </c>
      <c r="FW77" s="367">
        <f t="shared" si="208"/>
        <v>0</v>
      </c>
      <c r="FY77" s="352"/>
      <c r="FZ77" s="371"/>
      <c r="GA77" s="372"/>
      <c r="GB77" s="372"/>
      <c r="GC77" s="372"/>
      <c r="GD77" s="373"/>
      <c r="GE77" s="366"/>
      <c r="GF77" s="366"/>
      <c r="GG77" s="366"/>
      <c r="GH77" s="366"/>
      <c r="GI77" s="366"/>
      <c r="GJ77" s="366"/>
      <c r="GK77" s="366"/>
      <c r="GL77" s="366"/>
      <c r="GM77" s="367">
        <f t="shared" si="209"/>
        <v>0</v>
      </c>
      <c r="GN77" s="367">
        <f t="shared" si="210"/>
        <v>0</v>
      </c>
      <c r="GP77" s="352"/>
      <c r="GQ77" s="371"/>
      <c r="GR77" s="372"/>
      <c r="GS77" s="372"/>
      <c r="GT77" s="372"/>
      <c r="GU77" s="373"/>
      <c r="GV77" s="366"/>
      <c r="GW77" s="366"/>
      <c r="GX77" s="366"/>
      <c r="GY77" s="366"/>
      <c r="GZ77" s="366"/>
      <c r="HA77" s="366"/>
      <c r="HB77" s="366"/>
      <c r="HC77" s="366"/>
      <c r="HD77" s="367">
        <f t="shared" si="211"/>
        <v>0</v>
      </c>
      <c r="HE77" s="367">
        <f t="shared" si="212"/>
        <v>0</v>
      </c>
      <c r="HG77" s="352"/>
      <c r="HH77" s="371"/>
      <c r="HI77" s="372"/>
      <c r="HJ77" s="372"/>
      <c r="HK77" s="372"/>
      <c r="HL77" s="373"/>
      <c r="HM77" s="366"/>
      <c r="HN77" s="366"/>
      <c r="HO77" s="366"/>
      <c r="HP77" s="366"/>
      <c r="HQ77" s="366"/>
      <c r="HR77" s="366"/>
      <c r="HS77" s="366"/>
      <c r="HT77" s="366"/>
      <c r="HU77" s="367">
        <f t="shared" si="213"/>
        <v>0</v>
      </c>
      <c r="HV77" s="367">
        <f t="shared" si="214"/>
        <v>0</v>
      </c>
      <c r="HX77" s="352"/>
      <c r="HY77" s="371"/>
      <c r="HZ77" s="372"/>
      <c r="IA77" s="372"/>
      <c r="IB77" s="372"/>
      <c r="IC77" s="373"/>
      <c r="ID77" s="366"/>
      <c r="IE77" s="366"/>
      <c r="IF77" s="366"/>
      <c r="IG77" s="366"/>
      <c r="IH77" s="366"/>
      <c r="II77" s="366"/>
      <c r="IJ77" s="366"/>
      <c r="IK77" s="366"/>
      <c r="IL77" s="367">
        <f t="shared" si="215"/>
        <v>0</v>
      </c>
      <c r="IM77" s="367">
        <f t="shared" si="216"/>
        <v>0</v>
      </c>
    </row>
    <row r="78" spans="3:247">
      <c r="E78" s="362" t="s">
        <v>18</v>
      </c>
      <c r="F78" s="360"/>
      <c r="G78" s="362" t="s">
        <v>25</v>
      </c>
      <c r="H78" s="368"/>
      <c r="I78" s="362"/>
      <c r="J78" s="360"/>
      <c r="K78" s="362"/>
      <c r="L78" s="360"/>
      <c r="M78" s="362"/>
      <c r="N78" s="360"/>
      <c r="O78" s="362"/>
      <c r="Q78" s="352"/>
      <c r="R78" s="371"/>
      <c r="S78" s="372"/>
      <c r="T78" s="372"/>
      <c r="U78" s="372"/>
      <c r="V78" s="373"/>
      <c r="W78" s="366"/>
      <c r="X78" s="366"/>
      <c r="Y78" s="366"/>
      <c r="Z78" s="366"/>
      <c r="AA78" s="366"/>
      <c r="AB78" s="366"/>
      <c r="AC78" s="366"/>
      <c r="AD78" s="366"/>
      <c r="AE78" s="367">
        <f t="shared" si="217"/>
        <v>0</v>
      </c>
      <c r="AF78" s="367">
        <f t="shared" si="194"/>
        <v>0</v>
      </c>
      <c r="AH78" s="351"/>
      <c r="AI78" s="371"/>
      <c r="AJ78" s="372"/>
      <c r="AK78" s="372"/>
      <c r="AL78" s="372"/>
      <c r="AM78" s="373"/>
      <c r="AN78" s="366"/>
      <c r="AO78" s="366"/>
      <c r="AP78" s="366"/>
      <c r="AQ78" s="366"/>
      <c r="AR78" s="366"/>
      <c r="AS78" s="366"/>
      <c r="AT78" s="366"/>
      <c r="AU78" s="366"/>
      <c r="AV78" s="367">
        <f t="shared" si="218"/>
        <v>0</v>
      </c>
      <c r="AW78" s="367">
        <f t="shared" si="196"/>
        <v>0</v>
      </c>
      <c r="AY78" s="352"/>
      <c r="AZ78" s="371"/>
      <c r="BA78" s="372"/>
      <c r="BB78" s="372"/>
      <c r="BC78" s="372"/>
      <c r="BD78" s="373"/>
      <c r="BE78" s="366"/>
      <c r="BF78" s="366"/>
      <c r="BG78" s="366"/>
      <c r="BH78" s="366"/>
      <c r="BI78" s="366"/>
      <c r="BJ78" s="366"/>
      <c r="BK78" s="366"/>
      <c r="BL78" s="366"/>
      <c r="BM78" s="367">
        <f t="shared" si="219"/>
        <v>0</v>
      </c>
      <c r="BN78" s="367">
        <f t="shared" si="198"/>
        <v>0</v>
      </c>
      <c r="BP78" s="352"/>
      <c r="BQ78" s="371"/>
      <c r="BR78" s="372"/>
      <c r="BS78" s="372"/>
      <c r="BT78" s="372"/>
      <c r="BU78" s="373"/>
      <c r="BV78" s="366"/>
      <c r="BW78" s="366"/>
      <c r="BX78" s="366"/>
      <c r="BY78" s="366"/>
      <c r="BZ78" s="366"/>
      <c r="CA78" s="366"/>
      <c r="CB78" s="366"/>
      <c r="CC78" s="366"/>
      <c r="CD78" s="367">
        <f t="shared" si="199"/>
        <v>0</v>
      </c>
      <c r="CE78" s="367">
        <f t="shared" si="200"/>
        <v>0</v>
      </c>
      <c r="CU78" s="352"/>
      <c r="CV78" s="371"/>
      <c r="CW78" s="372"/>
      <c r="CX78" s="372"/>
      <c r="CY78" s="372"/>
      <c r="CZ78" s="373"/>
      <c r="DA78" s="366"/>
      <c r="DB78" s="366"/>
      <c r="DC78" s="366"/>
      <c r="DD78" s="366"/>
      <c r="DE78" s="366"/>
      <c r="DF78" s="366"/>
      <c r="DG78" s="366"/>
      <c r="DH78" s="366"/>
      <c r="DI78" s="367">
        <f t="shared" si="201"/>
        <v>0</v>
      </c>
      <c r="DJ78" s="367">
        <f t="shared" si="202"/>
        <v>0</v>
      </c>
      <c r="DL78" s="352"/>
      <c r="DM78" s="371"/>
      <c r="DN78" s="372"/>
      <c r="DO78" s="372"/>
      <c r="DP78" s="372"/>
      <c r="DQ78" s="373"/>
      <c r="DR78" s="366"/>
      <c r="DS78" s="366"/>
      <c r="DT78" s="366"/>
      <c r="DU78" s="366"/>
      <c r="DV78" s="366"/>
      <c r="DW78" s="366"/>
      <c r="DX78" s="366"/>
      <c r="DY78" s="366"/>
      <c r="DZ78" s="367">
        <f t="shared" si="203"/>
        <v>0</v>
      </c>
      <c r="EA78" s="367">
        <f t="shared" si="204"/>
        <v>0</v>
      </c>
      <c r="EQ78" s="352"/>
      <c r="ER78" s="371"/>
      <c r="ES78" s="372"/>
      <c r="ET78" s="372"/>
      <c r="EU78" s="372"/>
      <c r="EV78" s="373"/>
      <c r="EW78" s="366"/>
      <c r="EX78" s="366"/>
      <c r="EY78" s="366"/>
      <c r="EZ78" s="366"/>
      <c r="FA78" s="366"/>
      <c r="FB78" s="366"/>
      <c r="FC78" s="366"/>
      <c r="FD78" s="366"/>
      <c r="FE78" s="367">
        <f t="shared" si="205"/>
        <v>0</v>
      </c>
      <c r="FF78" s="367">
        <f t="shared" si="206"/>
        <v>0</v>
      </c>
      <c r="FH78" s="352"/>
      <c r="FI78" s="371"/>
      <c r="FJ78" s="372"/>
      <c r="FK78" s="372"/>
      <c r="FL78" s="372"/>
      <c r="FM78" s="373"/>
      <c r="FN78" s="366"/>
      <c r="FO78" s="366"/>
      <c r="FP78" s="366"/>
      <c r="FQ78" s="366"/>
      <c r="FR78" s="366"/>
      <c r="FS78" s="366"/>
      <c r="FT78" s="366"/>
      <c r="FU78" s="366"/>
      <c r="FV78" s="367">
        <f t="shared" si="207"/>
        <v>0</v>
      </c>
      <c r="FW78" s="367">
        <f t="shared" si="208"/>
        <v>0</v>
      </c>
      <c r="FY78" s="352"/>
      <c r="FZ78" s="371"/>
      <c r="GA78" s="372"/>
      <c r="GB78" s="372"/>
      <c r="GC78" s="372"/>
      <c r="GD78" s="373"/>
      <c r="GE78" s="366"/>
      <c r="GF78" s="366"/>
      <c r="GG78" s="366"/>
      <c r="GH78" s="366"/>
      <c r="GI78" s="366"/>
      <c r="GJ78" s="366"/>
      <c r="GK78" s="366"/>
      <c r="GL78" s="366"/>
      <c r="GM78" s="367">
        <f t="shared" si="209"/>
        <v>0</v>
      </c>
      <c r="GN78" s="367">
        <f t="shared" si="210"/>
        <v>0</v>
      </c>
      <c r="GP78" s="352"/>
      <c r="GQ78" s="371"/>
      <c r="GR78" s="372"/>
      <c r="GS78" s="372"/>
      <c r="GT78" s="372"/>
      <c r="GU78" s="373"/>
      <c r="GV78" s="366"/>
      <c r="GW78" s="366"/>
      <c r="GX78" s="366"/>
      <c r="GY78" s="366"/>
      <c r="GZ78" s="366"/>
      <c r="HA78" s="366"/>
      <c r="HB78" s="366"/>
      <c r="HC78" s="366"/>
      <c r="HD78" s="367">
        <f t="shared" si="211"/>
        <v>0</v>
      </c>
      <c r="HE78" s="367">
        <f t="shared" si="212"/>
        <v>0</v>
      </c>
      <c r="HG78" s="352"/>
      <c r="HH78" s="371"/>
      <c r="HI78" s="372"/>
      <c r="HJ78" s="372"/>
      <c r="HK78" s="372"/>
      <c r="HL78" s="373"/>
      <c r="HM78" s="366"/>
      <c r="HN78" s="366"/>
      <c r="HO78" s="366"/>
      <c r="HP78" s="366"/>
      <c r="HQ78" s="366"/>
      <c r="HR78" s="366"/>
      <c r="HS78" s="366"/>
      <c r="HT78" s="366"/>
      <c r="HU78" s="367">
        <f t="shared" si="213"/>
        <v>0</v>
      </c>
      <c r="HV78" s="367">
        <f t="shared" si="214"/>
        <v>0</v>
      </c>
      <c r="HX78" s="352"/>
      <c r="HY78" s="371"/>
      <c r="HZ78" s="372"/>
      <c r="IA78" s="372"/>
      <c r="IB78" s="372"/>
      <c r="IC78" s="373"/>
      <c r="ID78" s="366"/>
      <c r="IE78" s="366"/>
      <c r="IF78" s="366"/>
      <c r="IG78" s="366"/>
      <c r="IH78" s="366"/>
      <c r="II78" s="366"/>
      <c r="IJ78" s="366"/>
      <c r="IK78" s="366"/>
      <c r="IL78" s="367">
        <f t="shared" si="215"/>
        <v>0</v>
      </c>
      <c r="IM78" s="367">
        <f t="shared" si="216"/>
        <v>0</v>
      </c>
    </row>
    <row r="79" spans="3:247">
      <c r="E79" s="362" t="s">
        <v>18</v>
      </c>
      <c r="F79" s="360"/>
      <c r="G79" s="362" t="s">
        <v>25</v>
      </c>
      <c r="H79" s="368"/>
      <c r="I79" s="362"/>
      <c r="J79" s="360"/>
      <c r="K79" s="362"/>
      <c r="L79" s="360"/>
      <c r="M79" s="362"/>
      <c r="N79" s="360"/>
      <c r="O79" s="362"/>
      <c r="Q79" s="352"/>
      <c r="R79" s="371"/>
      <c r="S79" s="372"/>
      <c r="T79" s="372"/>
      <c r="U79" s="372"/>
      <c r="V79" s="373"/>
      <c r="W79" s="366"/>
      <c r="X79" s="366"/>
      <c r="Y79" s="366"/>
      <c r="Z79" s="366"/>
      <c r="AA79" s="366"/>
      <c r="AB79" s="366"/>
      <c r="AC79" s="366"/>
      <c r="AD79" s="366"/>
      <c r="AE79" s="367">
        <f t="shared" si="217"/>
        <v>0</v>
      </c>
      <c r="AF79" s="367">
        <f t="shared" si="194"/>
        <v>0</v>
      </c>
      <c r="AH79" s="351"/>
      <c r="AI79" s="371"/>
      <c r="AJ79" s="372"/>
      <c r="AK79" s="372"/>
      <c r="AL79" s="372"/>
      <c r="AM79" s="373"/>
      <c r="AN79" s="366"/>
      <c r="AO79" s="366"/>
      <c r="AP79" s="366"/>
      <c r="AQ79" s="366"/>
      <c r="AR79" s="366"/>
      <c r="AS79" s="366"/>
      <c r="AT79" s="366"/>
      <c r="AU79" s="366"/>
      <c r="AV79" s="367">
        <f t="shared" si="218"/>
        <v>0</v>
      </c>
      <c r="AW79" s="367">
        <f t="shared" si="196"/>
        <v>0</v>
      </c>
      <c r="AY79" s="352"/>
      <c r="AZ79" s="371"/>
      <c r="BA79" s="372"/>
      <c r="BB79" s="372"/>
      <c r="BC79" s="372"/>
      <c r="BD79" s="373"/>
      <c r="BE79" s="366"/>
      <c r="BF79" s="366"/>
      <c r="BG79" s="366"/>
      <c r="BH79" s="366"/>
      <c r="BI79" s="366"/>
      <c r="BJ79" s="366"/>
      <c r="BK79" s="366"/>
      <c r="BL79" s="366"/>
      <c r="BM79" s="367">
        <f t="shared" si="219"/>
        <v>0</v>
      </c>
      <c r="BN79" s="367">
        <f t="shared" si="198"/>
        <v>0</v>
      </c>
      <c r="BP79" s="352"/>
      <c r="BQ79" s="371"/>
      <c r="BR79" s="372"/>
      <c r="BS79" s="372"/>
      <c r="BT79" s="372"/>
      <c r="BU79" s="373"/>
      <c r="BV79" s="366"/>
      <c r="BW79" s="366"/>
      <c r="BX79" s="366"/>
      <c r="BY79" s="366"/>
      <c r="BZ79" s="366"/>
      <c r="CA79" s="366"/>
      <c r="CB79" s="366"/>
      <c r="CC79" s="366"/>
      <c r="CD79" s="367">
        <f t="shared" si="199"/>
        <v>0</v>
      </c>
      <c r="CE79" s="367">
        <f t="shared" si="200"/>
        <v>0</v>
      </c>
      <c r="CU79" s="352"/>
      <c r="CV79" s="371"/>
      <c r="CW79" s="372"/>
      <c r="CX79" s="372"/>
      <c r="CY79" s="372"/>
      <c r="CZ79" s="373"/>
      <c r="DA79" s="366"/>
      <c r="DB79" s="366"/>
      <c r="DC79" s="366"/>
      <c r="DD79" s="366"/>
      <c r="DE79" s="366"/>
      <c r="DF79" s="366"/>
      <c r="DG79" s="366"/>
      <c r="DH79" s="366"/>
      <c r="DI79" s="367">
        <f t="shared" si="201"/>
        <v>0</v>
      </c>
      <c r="DJ79" s="367">
        <f t="shared" si="202"/>
        <v>0</v>
      </c>
      <c r="DL79" s="352"/>
      <c r="DM79" s="371"/>
      <c r="DN79" s="372"/>
      <c r="DO79" s="372"/>
      <c r="DP79" s="372"/>
      <c r="DQ79" s="373"/>
      <c r="DR79" s="366"/>
      <c r="DS79" s="366"/>
      <c r="DT79" s="366"/>
      <c r="DU79" s="366"/>
      <c r="DV79" s="366"/>
      <c r="DW79" s="366"/>
      <c r="DX79" s="366"/>
      <c r="DY79" s="366"/>
      <c r="DZ79" s="367">
        <f t="shared" si="203"/>
        <v>0</v>
      </c>
      <c r="EA79" s="367">
        <f t="shared" si="204"/>
        <v>0</v>
      </c>
      <c r="EQ79" s="352"/>
      <c r="ER79" s="371"/>
      <c r="ES79" s="372"/>
      <c r="ET79" s="372"/>
      <c r="EU79" s="372"/>
      <c r="EV79" s="373"/>
      <c r="EW79" s="366"/>
      <c r="EX79" s="366"/>
      <c r="EY79" s="366"/>
      <c r="EZ79" s="366"/>
      <c r="FA79" s="366"/>
      <c r="FB79" s="366"/>
      <c r="FC79" s="366"/>
      <c r="FD79" s="366"/>
      <c r="FE79" s="367">
        <f t="shared" si="205"/>
        <v>0</v>
      </c>
      <c r="FF79" s="367">
        <f t="shared" si="206"/>
        <v>0</v>
      </c>
      <c r="FH79" s="352"/>
      <c r="FI79" s="371"/>
      <c r="FJ79" s="372"/>
      <c r="FK79" s="372"/>
      <c r="FL79" s="372"/>
      <c r="FM79" s="373"/>
      <c r="FN79" s="366"/>
      <c r="FO79" s="366"/>
      <c r="FP79" s="366"/>
      <c r="FQ79" s="366"/>
      <c r="FR79" s="366"/>
      <c r="FS79" s="366"/>
      <c r="FT79" s="366"/>
      <c r="FU79" s="366"/>
      <c r="FV79" s="367">
        <f t="shared" si="207"/>
        <v>0</v>
      </c>
      <c r="FW79" s="367">
        <f t="shared" si="208"/>
        <v>0</v>
      </c>
      <c r="FY79" s="352"/>
      <c r="FZ79" s="371"/>
      <c r="GA79" s="372"/>
      <c r="GB79" s="372"/>
      <c r="GC79" s="372"/>
      <c r="GD79" s="373"/>
      <c r="GE79" s="366"/>
      <c r="GF79" s="366"/>
      <c r="GG79" s="366"/>
      <c r="GH79" s="366"/>
      <c r="GI79" s="366"/>
      <c r="GJ79" s="366"/>
      <c r="GK79" s="366"/>
      <c r="GL79" s="366"/>
      <c r="GM79" s="367">
        <f t="shared" si="209"/>
        <v>0</v>
      </c>
      <c r="GN79" s="367">
        <f t="shared" si="210"/>
        <v>0</v>
      </c>
      <c r="GP79" s="352"/>
      <c r="GQ79" s="371"/>
      <c r="GR79" s="372"/>
      <c r="GS79" s="372"/>
      <c r="GT79" s="372"/>
      <c r="GU79" s="373"/>
      <c r="GV79" s="366"/>
      <c r="GW79" s="366"/>
      <c r="GX79" s="366"/>
      <c r="GY79" s="366"/>
      <c r="GZ79" s="366"/>
      <c r="HA79" s="366"/>
      <c r="HB79" s="366"/>
      <c r="HC79" s="366"/>
      <c r="HD79" s="367">
        <f t="shared" si="211"/>
        <v>0</v>
      </c>
      <c r="HE79" s="367">
        <f t="shared" si="212"/>
        <v>0</v>
      </c>
      <c r="HG79" s="352"/>
      <c r="HH79" s="371"/>
      <c r="HI79" s="372"/>
      <c r="HJ79" s="372"/>
      <c r="HK79" s="372"/>
      <c r="HL79" s="373"/>
      <c r="HM79" s="366"/>
      <c r="HN79" s="366"/>
      <c r="HO79" s="366"/>
      <c r="HP79" s="366"/>
      <c r="HQ79" s="366"/>
      <c r="HR79" s="366"/>
      <c r="HS79" s="366"/>
      <c r="HT79" s="366"/>
      <c r="HU79" s="367">
        <f t="shared" si="213"/>
        <v>0</v>
      </c>
      <c r="HV79" s="367">
        <f t="shared" si="214"/>
        <v>0</v>
      </c>
      <c r="HX79" s="352"/>
      <c r="HY79" s="371"/>
      <c r="HZ79" s="372"/>
      <c r="IA79" s="372"/>
      <c r="IB79" s="372"/>
      <c r="IC79" s="373"/>
      <c r="ID79" s="366"/>
      <c r="IE79" s="366"/>
      <c r="IF79" s="366"/>
      <c r="IG79" s="366"/>
      <c r="IH79" s="366"/>
      <c r="II79" s="366"/>
      <c r="IJ79" s="366"/>
      <c r="IK79" s="366"/>
      <c r="IL79" s="367">
        <f t="shared" si="215"/>
        <v>0</v>
      </c>
      <c r="IM79" s="367">
        <f t="shared" si="216"/>
        <v>0</v>
      </c>
    </row>
    <row r="80" spans="3:247">
      <c r="E80" s="375" t="s">
        <v>1</v>
      </c>
      <c r="F80" s="376"/>
      <c r="G80" s="360"/>
      <c r="H80" s="368"/>
      <c r="I80" s="360"/>
      <c r="J80" s="360"/>
      <c r="K80" s="360"/>
      <c r="L80" s="360"/>
      <c r="M80" s="360"/>
      <c r="N80" s="360"/>
      <c r="O80" s="360"/>
      <c r="Q80" s="352"/>
      <c r="R80" s="379"/>
      <c r="S80" s="380"/>
      <c r="T80" s="380"/>
      <c r="U80" s="380"/>
      <c r="V80" s="381"/>
      <c r="W80" s="382">
        <f t="shared" ref="W80:AD80" si="220">SUM(W71:W79)</f>
        <v>0</v>
      </c>
      <c r="X80" s="382">
        <f t="shared" si="220"/>
        <v>0</v>
      </c>
      <c r="Y80" s="382">
        <f t="shared" si="220"/>
        <v>0</v>
      </c>
      <c r="Z80" s="382">
        <f t="shared" si="220"/>
        <v>0</v>
      </c>
      <c r="AA80" s="382">
        <f t="shared" si="220"/>
        <v>0</v>
      </c>
      <c r="AB80" s="382">
        <f t="shared" si="220"/>
        <v>0</v>
      </c>
      <c r="AC80" s="382">
        <f t="shared" si="220"/>
        <v>0</v>
      </c>
      <c r="AD80" s="382">
        <f t="shared" si="220"/>
        <v>0</v>
      </c>
      <c r="AE80" s="367">
        <f>SUM(R80:V80)</f>
        <v>0</v>
      </c>
      <c r="AF80" s="367">
        <f>SUM(W80:AD80)</f>
        <v>0</v>
      </c>
      <c r="AH80" s="351"/>
      <c r="AI80" s="379"/>
      <c r="AJ80" s="380"/>
      <c r="AK80" s="380"/>
      <c r="AL80" s="380"/>
      <c r="AM80" s="381"/>
      <c r="AN80" s="382">
        <f t="shared" ref="AN80:AU80" si="221">SUM(AN71:AN79)</f>
        <v>0</v>
      </c>
      <c r="AO80" s="382">
        <f t="shared" si="221"/>
        <v>0</v>
      </c>
      <c r="AP80" s="382">
        <f t="shared" si="221"/>
        <v>0</v>
      </c>
      <c r="AQ80" s="382">
        <f t="shared" si="221"/>
        <v>0</v>
      </c>
      <c r="AR80" s="382">
        <f t="shared" si="221"/>
        <v>0</v>
      </c>
      <c r="AS80" s="382">
        <f t="shared" si="221"/>
        <v>0</v>
      </c>
      <c r="AT80" s="382">
        <f t="shared" si="221"/>
        <v>0</v>
      </c>
      <c r="AU80" s="382">
        <f t="shared" si="221"/>
        <v>0</v>
      </c>
      <c r="AV80" s="367">
        <f>SUM(AI80:AM80)</f>
        <v>0</v>
      </c>
      <c r="AW80" s="367">
        <f>SUM(AN80:AU80)</f>
        <v>0</v>
      </c>
      <c r="AY80" s="352"/>
      <c r="AZ80" s="379"/>
      <c r="BA80" s="380"/>
      <c r="BB80" s="380"/>
      <c r="BC80" s="380"/>
      <c r="BD80" s="381"/>
      <c r="BE80" s="382">
        <f t="shared" ref="BE80:BL80" si="222">SUM(BE71:BE79)</f>
        <v>0</v>
      </c>
      <c r="BF80" s="382">
        <f t="shared" si="222"/>
        <v>0</v>
      </c>
      <c r="BG80" s="382">
        <f t="shared" si="222"/>
        <v>0</v>
      </c>
      <c r="BH80" s="382">
        <f t="shared" si="222"/>
        <v>0</v>
      </c>
      <c r="BI80" s="382">
        <f t="shared" si="222"/>
        <v>0</v>
      </c>
      <c r="BJ80" s="382">
        <f t="shared" si="222"/>
        <v>0</v>
      </c>
      <c r="BK80" s="382">
        <f t="shared" si="222"/>
        <v>0</v>
      </c>
      <c r="BL80" s="382">
        <f t="shared" si="222"/>
        <v>0</v>
      </c>
      <c r="BM80" s="367">
        <f>SUM(AZ80:BD80)</f>
        <v>0</v>
      </c>
      <c r="BN80" s="367">
        <f>SUM(BE80:BL80)</f>
        <v>0</v>
      </c>
      <c r="BP80" s="352"/>
      <c r="BQ80" s="379"/>
      <c r="BR80" s="380"/>
      <c r="BS80" s="380"/>
      <c r="BT80" s="380"/>
      <c r="BU80" s="381"/>
      <c r="BV80" s="382">
        <f t="shared" ref="BV80:CC80" si="223">SUM(BV71:BV79)</f>
        <v>0</v>
      </c>
      <c r="BW80" s="382">
        <f t="shared" si="223"/>
        <v>0</v>
      </c>
      <c r="BX80" s="382">
        <f t="shared" si="223"/>
        <v>0</v>
      </c>
      <c r="BY80" s="382">
        <f t="shared" si="223"/>
        <v>0</v>
      </c>
      <c r="BZ80" s="382">
        <f t="shared" si="223"/>
        <v>0</v>
      </c>
      <c r="CA80" s="382">
        <f t="shared" si="223"/>
        <v>0</v>
      </c>
      <c r="CB80" s="382">
        <f t="shared" si="223"/>
        <v>0</v>
      </c>
      <c r="CC80" s="382">
        <f t="shared" si="223"/>
        <v>0</v>
      </c>
      <c r="CD80" s="367">
        <f>SUM(BQ80:BU80)</f>
        <v>0</v>
      </c>
      <c r="CE80" s="367">
        <f>SUM(BV80:CC80)</f>
        <v>0</v>
      </c>
      <c r="CU80" s="352"/>
      <c r="CV80" s="379"/>
      <c r="CW80" s="380"/>
      <c r="CX80" s="380"/>
      <c r="CY80" s="380"/>
      <c r="CZ80" s="381"/>
      <c r="DA80" s="382">
        <f t="shared" ref="DA80:DH80" si="224">SUM(DA71:DA79)</f>
        <v>0</v>
      </c>
      <c r="DB80" s="382">
        <f t="shared" si="224"/>
        <v>0</v>
      </c>
      <c r="DC80" s="382">
        <f t="shared" si="224"/>
        <v>0</v>
      </c>
      <c r="DD80" s="382">
        <f t="shared" si="224"/>
        <v>0</v>
      </c>
      <c r="DE80" s="382">
        <f t="shared" si="224"/>
        <v>0</v>
      </c>
      <c r="DF80" s="382">
        <f t="shared" si="224"/>
        <v>0</v>
      </c>
      <c r="DG80" s="382">
        <f t="shared" si="224"/>
        <v>0</v>
      </c>
      <c r="DH80" s="382">
        <f t="shared" si="224"/>
        <v>0</v>
      </c>
      <c r="DI80" s="367">
        <f>SUM(CV80:CZ80)</f>
        <v>0</v>
      </c>
      <c r="DJ80" s="367">
        <f>SUM(DA80:DH80)</f>
        <v>0</v>
      </c>
      <c r="DL80" s="352"/>
      <c r="DM80" s="379"/>
      <c r="DN80" s="380"/>
      <c r="DO80" s="380"/>
      <c r="DP80" s="380"/>
      <c r="DQ80" s="381"/>
      <c r="DR80" s="382">
        <f t="shared" ref="DR80:DY80" si="225">SUM(DR71:DR79)</f>
        <v>0</v>
      </c>
      <c r="DS80" s="382">
        <f t="shared" si="225"/>
        <v>0</v>
      </c>
      <c r="DT80" s="382">
        <f t="shared" si="225"/>
        <v>0</v>
      </c>
      <c r="DU80" s="382">
        <f t="shared" si="225"/>
        <v>0</v>
      </c>
      <c r="DV80" s="382">
        <f t="shared" si="225"/>
        <v>0</v>
      </c>
      <c r="DW80" s="382">
        <f t="shared" si="225"/>
        <v>0</v>
      </c>
      <c r="DX80" s="382">
        <f t="shared" si="225"/>
        <v>0</v>
      </c>
      <c r="DY80" s="382">
        <f t="shared" si="225"/>
        <v>0</v>
      </c>
      <c r="DZ80" s="367">
        <f>SUM(DM80:DQ80)</f>
        <v>0</v>
      </c>
      <c r="EA80" s="367">
        <f>SUM(DR80:DY80)</f>
        <v>0</v>
      </c>
      <c r="EQ80" s="352"/>
      <c r="ER80" s="379"/>
      <c r="ES80" s="380"/>
      <c r="ET80" s="380"/>
      <c r="EU80" s="380"/>
      <c r="EV80" s="381"/>
      <c r="EW80" s="382">
        <f t="shared" ref="EW80:FD80" si="226">SUM(EW71:EW79)</f>
        <v>0</v>
      </c>
      <c r="EX80" s="382">
        <f t="shared" si="226"/>
        <v>0</v>
      </c>
      <c r="EY80" s="382">
        <f t="shared" si="226"/>
        <v>0</v>
      </c>
      <c r="EZ80" s="382">
        <f t="shared" si="226"/>
        <v>0</v>
      </c>
      <c r="FA80" s="382">
        <f t="shared" si="226"/>
        <v>0</v>
      </c>
      <c r="FB80" s="382">
        <f t="shared" si="226"/>
        <v>0</v>
      </c>
      <c r="FC80" s="382">
        <f t="shared" si="226"/>
        <v>0</v>
      </c>
      <c r="FD80" s="382">
        <f t="shared" si="226"/>
        <v>0</v>
      </c>
      <c r="FE80" s="367">
        <f>SUM(ER80:EV80)</f>
        <v>0</v>
      </c>
      <c r="FF80" s="367">
        <f>SUM(EW80:FD80)</f>
        <v>0</v>
      </c>
      <c r="FH80" s="352"/>
      <c r="FI80" s="379"/>
      <c r="FJ80" s="380"/>
      <c r="FK80" s="380"/>
      <c r="FL80" s="380"/>
      <c r="FM80" s="381"/>
      <c r="FN80" s="382">
        <f t="shared" ref="FN80:FU80" si="227">SUM(FN71:FN79)</f>
        <v>0</v>
      </c>
      <c r="FO80" s="382">
        <f t="shared" si="227"/>
        <v>0</v>
      </c>
      <c r="FP80" s="382">
        <f t="shared" si="227"/>
        <v>0</v>
      </c>
      <c r="FQ80" s="382">
        <f t="shared" si="227"/>
        <v>0</v>
      </c>
      <c r="FR80" s="382">
        <f t="shared" si="227"/>
        <v>0</v>
      </c>
      <c r="FS80" s="382">
        <f t="shared" si="227"/>
        <v>0</v>
      </c>
      <c r="FT80" s="382">
        <f t="shared" si="227"/>
        <v>0</v>
      </c>
      <c r="FU80" s="382">
        <f t="shared" si="227"/>
        <v>0</v>
      </c>
      <c r="FV80" s="367">
        <f>SUM(FI80:FM80)</f>
        <v>0</v>
      </c>
      <c r="FW80" s="367">
        <f>SUM(FN80:FU80)</f>
        <v>0</v>
      </c>
      <c r="FY80" s="352"/>
      <c r="FZ80" s="379"/>
      <c r="GA80" s="380"/>
      <c r="GB80" s="380"/>
      <c r="GC80" s="380"/>
      <c r="GD80" s="381"/>
      <c r="GE80" s="382">
        <f t="shared" ref="GE80:GL80" si="228">SUM(GE71:GE79)</f>
        <v>0</v>
      </c>
      <c r="GF80" s="382">
        <f t="shared" si="228"/>
        <v>0</v>
      </c>
      <c r="GG80" s="382">
        <f t="shared" si="228"/>
        <v>0</v>
      </c>
      <c r="GH80" s="382">
        <f t="shared" si="228"/>
        <v>0</v>
      </c>
      <c r="GI80" s="382">
        <f t="shared" si="228"/>
        <v>0</v>
      </c>
      <c r="GJ80" s="382">
        <f t="shared" si="228"/>
        <v>0</v>
      </c>
      <c r="GK80" s="382">
        <f t="shared" si="228"/>
        <v>0</v>
      </c>
      <c r="GL80" s="382">
        <f t="shared" si="228"/>
        <v>0</v>
      </c>
      <c r="GM80" s="367">
        <f>SUM(FZ80:GD80)</f>
        <v>0</v>
      </c>
      <c r="GN80" s="367">
        <f>SUM(GE80:GL80)</f>
        <v>0</v>
      </c>
      <c r="GP80" s="352"/>
      <c r="GQ80" s="379"/>
      <c r="GR80" s="380"/>
      <c r="GS80" s="380"/>
      <c r="GT80" s="380"/>
      <c r="GU80" s="381"/>
      <c r="GV80" s="382">
        <f t="shared" ref="GV80:HC80" si="229">SUM(GV71:GV79)</f>
        <v>0</v>
      </c>
      <c r="GW80" s="382">
        <f t="shared" si="229"/>
        <v>0</v>
      </c>
      <c r="GX80" s="382">
        <f t="shared" si="229"/>
        <v>0</v>
      </c>
      <c r="GY80" s="382">
        <f t="shared" si="229"/>
        <v>0</v>
      </c>
      <c r="GZ80" s="382">
        <f t="shared" si="229"/>
        <v>0</v>
      </c>
      <c r="HA80" s="382">
        <f t="shared" si="229"/>
        <v>0</v>
      </c>
      <c r="HB80" s="382">
        <f t="shared" si="229"/>
        <v>0</v>
      </c>
      <c r="HC80" s="382">
        <f t="shared" si="229"/>
        <v>0</v>
      </c>
      <c r="HD80" s="367">
        <f>SUM(GQ80:GU80)</f>
        <v>0</v>
      </c>
      <c r="HE80" s="367">
        <f>SUM(GV80:HC80)</f>
        <v>0</v>
      </c>
      <c r="HG80" s="352"/>
      <c r="HH80" s="379"/>
      <c r="HI80" s="380"/>
      <c r="HJ80" s="380"/>
      <c r="HK80" s="380"/>
      <c r="HL80" s="381"/>
      <c r="HM80" s="382">
        <f t="shared" ref="HM80:HT80" si="230">SUM(HM71:HM79)</f>
        <v>0</v>
      </c>
      <c r="HN80" s="382">
        <f t="shared" si="230"/>
        <v>0</v>
      </c>
      <c r="HO80" s="382">
        <f t="shared" si="230"/>
        <v>0</v>
      </c>
      <c r="HP80" s="382">
        <f t="shared" si="230"/>
        <v>0</v>
      </c>
      <c r="HQ80" s="382">
        <f t="shared" si="230"/>
        <v>0</v>
      </c>
      <c r="HR80" s="382">
        <f t="shared" si="230"/>
        <v>0</v>
      </c>
      <c r="HS80" s="382">
        <f t="shared" si="230"/>
        <v>0</v>
      </c>
      <c r="HT80" s="382">
        <f t="shared" si="230"/>
        <v>0</v>
      </c>
      <c r="HU80" s="367">
        <f>SUM(HH80:HL80)</f>
        <v>0</v>
      </c>
      <c r="HV80" s="367">
        <f>SUM(HM80:HT80)</f>
        <v>0</v>
      </c>
      <c r="HX80" s="352"/>
      <c r="HY80" s="379"/>
      <c r="HZ80" s="380"/>
      <c r="IA80" s="380"/>
      <c r="IB80" s="380"/>
      <c r="IC80" s="381"/>
      <c r="ID80" s="382">
        <f t="shared" ref="ID80:IK80" si="231">SUM(ID71:ID79)</f>
        <v>0</v>
      </c>
      <c r="IE80" s="382">
        <f t="shared" si="231"/>
        <v>0</v>
      </c>
      <c r="IF80" s="382">
        <f t="shared" si="231"/>
        <v>0</v>
      </c>
      <c r="IG80" s="382">
        <f t="shared" si="231"/>
        <v>0</v>
      </c>
      <c r="IH80" s="382">
        <f t="shared" si="231"/>
        <v>0</v>
      </c>
      <c r="II80" s="382">
        <f t="shared" si="231"/>
        <v>0</v>
      </c>
      <c r="IJ80" s="382">
        <f t="shared" si="231"/>
        <v>0</v>
      </c>
      <c r="IK80" s="382">
        <f t="shared" si="231"/>
        <v>0</v>
      </c>
      <c r="IL80" s="367">
        <f>SUM(HY80:IC80)</f>
        <v>0</v>
      </c>
      <c r="IM80" s="367">
        <f>SUM(ID80:IK80)</f>
        <v>0</v>
      </c>
    </row>
    <row r="81" spans="3:247">
      <c r="F81" s="360"/>
      <c r="G81" s="360"/>
      <c r="H81" s="368"/>
      <c r="I81" s="360"/>
      <c r="J81" s="360"/>
      <c r="K81" s="360"/>
      <c r="L81" s="360"/>
      <c r="M81" s="360"/>
      <c r="N81" s="360"/>
      <c r="O81" s="360"/>
      <c r="Q81" s="352"/>
      <c r="AH81" s="351"/>
      <c r="AY81" s="352"/>
      <c r="BP81" s="352"/>
      <c r="CU81" s="352"/>
      <c r="DL81" s="352"/>
      <c r="EQ81" s="352"/>
      <c r="FH81" s="352"/>
      <c r="FY81" s="352"/>
      <c r="GP81" s="352"/>
      <c r="HG81" s="352"/>
      <c r="HX81" s="352"/>
    </row>
    <row r="82" spans="3:247">
      <c r="C82" s="359" t="s">
        <v>30</v>
      </c>
      <c r="D82" s="359"/>
      <c r="F82" s="360"/>
      <c r="G82" s="377"/>
      <c r="H82" s="368"/>
      <c r="I82" s="378"/>
      <c r="J82" s="360"/>
      <c r="K82" s="360"/>
      <c r="L82" s="360"/>
      <c r="M82" s="360"/>
      <c r="N82" s="360"/>
      <c r="O82" s="360"/>
      <c r="Q82" s="352"/>
      <c r="AH82" s="351"/>
      <c r="AY82" s="352"/>
      <c r="BP82" s="352"/>
      <c r="CU82" s="352"/>
      <c r="DL82" s="352"/>
      <c r="EQ82" s="352"/>
      <c r="FH82" s="352"/>
      <c r="FY82" s="352"/>
      <c r="GP82" s="352"/>
      <c r="HG82" s="352"/>
      <c r="HX82" s="352"/>
    </row>
    <row r="83" spans="3:247">
      <c r="C83" s="359"/>
      <c r="D83" s="359"/>
      <c r="E83" s="362" t="s">
        <v>18</v>
      </c>
      <c r="F83" s="360"/>
      <c r="G83" s="362" t="s">
        <v>25</v>
      </c>
      <c r="H83" s="368"/>
      <c r="I83" s="362"/>
      <c r="J83" s="360"/>
      <c r="K83" s="362"/>
      <c r="L83" s="360"/>
      <c r="M83" s="362"/>
      <c r="N83" s="360"/>
      <c r="O83" s="362"/>
      <c r="Q83" s="352"/>
      <c r="R83" s="363"/>
      <c r="S83" s="364"/>
      <c r="T83" s="364"/>
      <c r="U83" s="364"/>
      <c r="V83" s="365"/>
      <c r="W83" s="366"/>
      <c r="X83" s="366"/>
      <c r="Y83" s="366"/>
      <c r="Z83" s="366"/>
      <c r="AA83" s="366"/>
      <c r="AB83" s="366"/>
      <c r="AC83" s="366"/>
      <c r="AD83" s="366"/>
      <c r="AE83" s="367">
        <f>SUM(R83:V83)</f>
        <v>0</v>
      </c>
      <c r="AF83" s="367">
        <f>SUM(W83:AD83)</f>
        <v>0</v>
      </c>
      <c r="AH83" s="351"/>
      <c r="AI83" s="363"/>
      <c r="AJ83" s="364"/>
      <c r="AK83" s="364"/>
      <c r="AL83" s="364"/>
      <c r="AM83" s="365"/>
      <c r="AN83" s="366"/>
      <c r="AO83" s="366"/>
      <c r="AP83" s="366"/>
      <c r="AQ83" s="366"/>
      <c r="AR83" s="366"/>
      <c r="AS83" s="366"/>
      <c r="AT83" s="366"/>
      <c r="AU83" s="366"/>
      <c r="AV83" s="367">
        <f>SUM(AI83:AM83)</f>
        <v>0</v>
      </c>
      <c r="AW83" s="367">
        <f>SUM(AN83:AU83)</f>
        <v>0</v>
      </c>
      <c r="AY83" s="352"/>
      <c r="AZ83" s="363"/>
      <c r="BA83" s="364"/>
      <c r="BB83" s="364"/>
      <c r="BC83" s="364"/>
      <c r="BD83" s="365"/>
      <c r="BE83" s="366"/>
      <c r="BF83" s="366"/>
      <c r="BG83" s="366"/>
      <c r="BH83" s="366"/>
      <c r="BI83" s="366"/>
      <c r="BJ83" s="366"/>
      <c r="BK83" s="366"/>
      <c r="BL83" s="366"/>
      <c r="BM83" s="367">
        <f>SUM(AZ83:BD83)</f>
        <v>0</v>
      </c>
      <c r="BN83" s="367">
        <f>SUM(BE83:BL83)</f>
        <v>0</v>
      </c>
      <c r="BP83" s="352"/>
      <c r="BQ83" s="363"/>
      <c r="BR83" s="364"/>
      <c r="BS83" s="364"/>
      <c r="BT83" s="364"/>
      <c r="BU83" s="365"/>
      <c r="BV83" s="366"/>
      <c r="BW83" s="366"/>
      <c r="BX83" s="366"/>
      <c r="BY83" s="366"/>
      <c r="BZ83" s="366"/>
      <c r="CA83" s="366"/>
      <c r="CB83" s="366"/>
      <c r="CC83" s="366"/>
      <c r="CD83" s="367">
        <f t="shared" ref="CD83:CD92" si="232">SUM(BQ83:BU83)</f>
        <v>0</v>
      </c>
      <c r="CE83" s="367">
        <f t="shared" ref="CE83:CE92" si="233">SUM(BV83:CC83)</f>
        <v>0</v>
      </c>
      <c r="CU83" s="352"/>
      <c r="CV83" s="363"/>
      <c r="CW83" s="364"/>
      <c r="CX83" s="364"/>
      <c r="CY83" s="364"/>
      <c r="CZ83" s="365"/>
      <c r="DA83" s="366"/>
      <c r="DB83" s="366"/>
      <c r="DC83" s="366"/>
      <c r="DD83" s="366"/>
      <c r="DE83" s="366"/>
      <c r="DF83" s="366"/>
      <c r="DG83" s="366"/>
      <c r="DH83" s="366"/>
      <c r="DI83" s="367">
        <f t="shared" ref="DI83:DI92" si="234">SUM(CV83:CZ83)</f>
        <v>0</v>
      </c>
      <c r="DJ83" s="367">
        <f t="shared" ref="DJ83:DJ92" si="235">SUM(DA83:DH83)</f>
        <v>0</v>
      </c>
      <c r="DL83" s="352"/>
      <c r="DM83" s="363"/>
      <c r="DN83" s="364"/>
      <c r="DO83" s="364"/>
      <c r="DP83" s="364"/>
      <c r="DQ83" s="365"/>
      <c r="DR83" s="366"/>
      <c r="DS83" s="366"/>
      <c r="DT83" s="366"/>
      <c r="DU83" s="366"/>
      <c r="DV83" s="366"/>
      <c r="DW83" s="366"/>
      <c r="DX83" s="366"/>
      <c r="DY83" s="366"/>
      <c r="DZ83" s="367">
        <f t="shared" ref="DZ83:DZ92" si="236">SUM(DM83:DQ83)</f>
        <v>0</v>
      </c>
      <c r="EA83" s="367">
        <f t="shared" ref="EA83:EA92" si="237">SUM(DR83:DY83)</f>
        <v>0</v>
      </c>
      <c r="EQ83" s="352"/>
      <c r="ER83" s="363"/>
      <c r="ES83" s="364"/>
      <c r="ET83" s="364"/>
      <c r="EU83" s="364"/>
      <c r="EV83" s="365"/>
      <c r="EW83" s="366"/>
      <c r="EX83" s="366"/>
      <c r="EY83" s="366"/>
      <c r="EZ83" s="366"/>
      <c r="FA83" s="366"/>
      <c r="FB83" s="366"/>
      <c r="FC83" s="366"/>
      <c r="FD83" s="366"/>
      <c r="FE83" s="367">
        <f t="shared" ref="FE83:FE92" si="238">SUM(ER83:EV83)</f>
        <v>0</v>
      </c>
      <c r="FF83" s="367">
        <f t="shared" ref="FF83:FF92" si="239">SUM(EW83:FD83)</f>
        <v>0</v>
      </c>
      <c r="FH83" s="352"/>
      <c r="FI83" s="363"/>
      <c r="FJ83" s="364"/>
      <c r="FK83" s="364"/>
      <c r="FL83" s="364"/>
      <c r="FM83" s="365"/>
      <c r="FN83" s="366"/>
      <c r="FO83" s="366"/>
      <c r="FP83" s="366"/>
      <c r="FQ83" s="366"/>
      <c r="FR83" s="366"/>
      <c r="FS83" s="366"/>
      <c r="FT83" s="366"/>
      <c r="FU83" s="366"/>
      <c r="FV83" s="367">
        <f t="shared" ref="FV83:FV92" si="240">SUM(FI83:FM83)</f>
        <v>0</v>
      </c>
      <c r="FW83" s="367">
        <f t="shared" ref="FW83:FW92" si="241">SUM(FN83:FU83)</f>
        <v>0</v>
      </c>
      <c r="FY83" s="352"/>
      <c r="FZ83" s="363"/>
      <c r="GA83" s="364"/>
      <c r="GB83" s="364"/>
      <c r="GC83" s="364"/>
      <c r="GD83" s="365"/>
      <c r="GE83" s="366"/>
      <c r="GF83" s="366"/>
      <c r="GG83" s="366"/>
      <c r="GH83" s="366"/>
      <c r="GI83" s="366"/>
      <c r="GJ83" s="366"/>
      <c r="GK83" s="366"/>
      <c r="GL83" s="366"/>
      <c r="GM83" s="367">
        <f t="shared" ref="GM83:GM92" si="242">SUM(FZ83:GD83)</f>
        <v>0</v>
      </c>
      <c r="GN83" s="367">
        <f t="shared" ref="GN83:GN92" si="243">SUM(GE83:GL83)</f>
        <v>0</v>
      </c>
      <c r="GP83" s="352"/>
      <c r="GQ83" s="363"/>
      <c r="GR83" s="364"/>
      <c r="GS83" s="364"/>
      <c r="GT83" s="364"/>
      <c r="GU83" s="365"/>
      <c r="GV83" s="366"/>
      <c r="GW83" s="366"/>
      <c r="GX83" s="366"/>
      <c r="GY83" s="366"/>
      <c r="GZ83" s="366"/>
      <c r="HA83" s="366"/>
      <c r="HB83" s="366"/>
      <c r="HC83" s="366"/>
      <c r="HD83" s="367">
        <f t="shared" ref="HD83:HD92" si="244">SUM(GQ83:GU83)</f>
        <v>0</v>
      </c>
      <c r="HE83" s="367">
        <f t="shared" ref="HE83:HE92" si="245">SUM(GV83:HC83)</f>
        <v>0</v>
      </c>
      <c r="HG83" s="352"/>
      <c r="HH83" s="363"/>
      <c r="HI83" s="364"/>
      <c r="HJ83" s="364"/>
      <c r="HK83" s="364"/>
      <c r="HL83" s="365"/>
      <c r="HM83" s="366"/>
      <c r="HN83" s="366"/>
      <c r="HO83" s="366"/>
      <c r="HP83" s="366"/>
      <c r="HQ83" s="366"/>
      <c r="HR83" s="366"/>
      <c r="HS83" s="366"/>
      <c r="HT83" s="366"/>
      <c r="HU83" s="367">
        <f t="shared" ref="HU83:HU92" si="246">SUM(HH83:HL83)</f>
        <v>0</v>
      </c>
      <c r="HV83" s="367">
        <f t="shared" ref="HV83:HV92" si="247">SUM(HM83:HT83)</f>
        <v>0</v>
      </c>
      <c r="HX83" s="352"/>
      <c r="HY83" s="363"/>
      <c r="HZ83" s="364"/>
      <c r="IA83" s="364"/>
      <c r="IB83" s="364"/>
      <c r="IC83" s="365"/>
      <c r="ID83" s="366"/>
      <c r="IE83" s="366"/>
      <c r="IF83" s="366"/>
      <c r="IG83" s="366"/>
      <c r="IH83" s="366"/>
      <c r="II83" s="366"/>
      <c r="IJ83" s="366"/>
      <c r="IK83" s="366"/>
      <c r="IL83" s="367">
        <f t="shared" ref="IL83:IL92" si="248">SUM(HY83:IC83)</f>
        <v>0</v>
      </c>
      <c r="IM83" s="367">
        <f t="shared" ref="IM83:IM92" si="249">SUM(ID83:IK83)</f>
        <v>0</v>
      </c>
    </row>
    <row r="84" spans="3:247">
      <c r="E84" s="362" t="s">
        <v>18</v>
      </c>
      <c r="F84" s="360"/>
      <c r="G84" s="362" t="s">
        <v>25</v>
      </c>
      <c r="H84" s="368"/>
      <c r="I84" s="369"/>
      <c r="J84" s="360"/>
      <c r="K84" s="370"/>
      <c r="L84" s="360"/>
      <c r="M84" s="370"/>
      <c r="N84" s="360"/>
      <c r="O84" s="370"/>
      <c r="Q84" s="352"/>
      <c r="R84" s="371"/>
      <c r="S84" s="372"/>
      <c r="T84" s="372"/>
      <c r="U84" s="372"/>
      <c r="V84" s="373"/>
      <c r="W84" s="366"/>
      <c r="X84" s="366"/>
      <c r="Y84" s="366"/>
      <c r="Z84" s="366"/>
      <c r="AA84" s="366"/>
      <c r="AB84" s="366"/>
      <c r="AC84" s="366"/>
      <c r="AD84" s="366"/>
      <c r="AE84" s="367">
        <f t="shared" ref="AE84:AE87" si="250">SUM(R84:V84)</f>
        <v>0</v>
      </c>
      <c r="AF84" s="367">
        <f t="shared" ref="AF84:AF92" si="251">SUM(W84:AD84)</f>
        <v>0</v>
      </c>
      <c r="AH84" s="351"/>
      <c r="AI84" s="371"/>
      <c r="AJ84" s="372"/>
      <c r="AK84" s="372"/>
      <c r="AL84" s="372"/>
      <c r="AM84" s="373"/>
      <c r="AN84" s="366"/>
      <c r="AO84" s="366"/>
      <c r="AP84" s="366"/>
      <c r="AQ84" s="366"/>
      <c r="AR84" s="366"/>
      <c r="AS84" s="366"/>
      <c r="AT84" s="366"/>
      <c r="AU84" s="366"/>
      <c r="AV84" s="367">
        <f t="shared" ref="AV84:AV87" si="252">SUM(AI84:AM84)</f>
        <v>0</v>
      </c>
      <c r="AW84" s="367">
        <f t="shared" ref="AW84:AW92" si="253">SUM(AN84:AU84)</f>
        <v>0</v>
      </c>
      <c r="AY84" s="352"/>
      <c r="AZ84" s="371"/>
      <c r="BA84" s="372"/>
      <c r="BB84" s="372"/>
      <c r="BC84" s="372"/>
      <c r="BD84" s="373"/>
      <c r="BE84" s="366"/>
      <c r="BF84" s="366"/>
      <c r="BG84" s="366"/>
      <c r="BH84" s="366"/>
      <c r="BI84" s="366"/>
      <c r="BJ84" s="366"/>
      <c r="BK84" s="366"/>
      <c r="BL84" s="366"/>
      <c r="BM84" s="367">
        <f t="shared" ref="BM84:BM87" si="254">SUM(AZ84:BD84)</f>
        <v>0</v>
      </c>
      <c r="BN84" s="367">
        <f t="shared" ref="BN84:BN92" si="255">SUM(BE84:BL84)</f>
        <v>0</v>
      </c>
      <c r="BP84" s="352"/>
      <c r="BQ84" s="371"/>
      <c r="BR84" s="372"/>
      <c r="BS84" s="372"/>
      <c r="BT84" s="372"/>
      <c r="BU84" s="373"/>
      <c r="BV84" s="366"/>
      <c r="BW84" s="366"/>
      <c r="BX84" s="366"/>
      <c r="BY84" s="366"/>
      <c r="BZ84" s="366"/>
      <c r="CA84" s="366"/>
      <c r="CB84" s="366"/>
      <c r="CC84" s="366"/>
      <c r="CD84" s="367">
        <f t="shared" si="232"/>
        <v>0</v>
      </c>
      <c r="CE84" s="367">
        <f t="shared" si="233"/>
        <v>0</v>
      </c>
      <c r="CU84" s="352"/>
      <c r="CV84" s="371"/>
      <c r="CW84" s="372"/>
      <c r="CX84" s="372"/>
      <c r="CY84" s="372"/>
      <c r="CZ84" s="373"/>
      <c r="DA84" s="366"/>
      <c r="DB84" s="366"/>
      <c r="DC84" s="366"/>
      <c r="DD84" s="366"/>
      <c r="DE84" s="366"/>
      <c r="DF84" s="366"/>
      <c r="DG84" s="366"/>
      <c r="DH84" s="366"/>
      <c r="DI84" s="367">
        <f t="shared" si="234"/>
        <v>0</v>
      </c>
      <c r="DJ84" s="367">
        <f t="shared" si="235"/>
        <v>0</v>
      </c>
      <c r="DL84" s="352"/>
      <c r="DM84" s="371"/>
      <c r="DN84" s="372"/>
      <c r="DO84" s="372"/>
      <c r="DP84" s="372"/>
      <c r="DQ84" s="373"/>
      <c r="DR84" s="366"/>
      <c r="DS84" s="366"/>
      <c r="DT84" s="366"/>
      <c r="DU84" s="366"/>
      <c r="DV84" s="366"/>
      <c r="DW84" s="366"/>
      <c r="DX84" s="366"/>
      <c r="DY84" s="366"/>
      <c r="DZ84" s="367">
        <f t="shared" si="236"/>
        <v>0</v>
      </c>
      <c r="EA84" s="367">
        <f t="shared" si="237"/>
        <v>0</v>
      </c>
      <c r="EQ84" s="352"/>
      <c r="ER84" s="371"/>
      <c r="ES84" s="372"/>
      <c r="ET84" s="372"/>
      <c r="EU84" s="372"/>
      <c r="EV84" s="373"/>
      <c r="EW84" s="366"/>
      <c r="EX84" s="366"/>
      <c r="EY84" s="366"/>
      <c r="EZ84" s="366"/>
      <c r="FA84" s="366"/>
      <c r="FB84" s="366"/>
      <c r="FC84" s="366"/>
      <c r="FD84" s="366"/>
      <c r="FE84" s="367">
        <f t="shared" si="238"/>
        <v>0</v>
      </c>
      <c r="FF84" s="367">
        <f t="shared" si="239"/>
        <v>0</v>
      </c>
      <c r="FH84" s="352"/>
      <c r="FI84" s="371"/>
      <c r="FJ84" s="372"/>
      <c r="FK84" s="372"/>
      <c r="FL84" s="372"/>
      <c r="FM84" s="373"/>
      <c r="FN84" s="366"/>
      <c r="FO84" s="366"/>
      <c r="FP84" s="366"/>
      <c r="FQ84" s="366"/>
      <c r="FR84" s="366"/>
      <c r="FS84" s="366"/>
      <c r="FT84" s="366"/>
      <c r="FU84" s="366"/>
      <c r="FV84" s="367">
        <f t="shared" si="240"/>
        <v>0</v>
      </c>
      <c r="FW84" s="367">
        <f t="shared" si="241"/>
        <v>0</v>
      </c>
      <c r="FY84" s="352"/>
      <c r="FZ84" s="371"/>
      <c r="GA84" s="372"/>
      <c r="GB84" s="372"/>
      <c r="GC84" s="372"/>
      <c r="GD84" s="373"/>
      <c r="GE84" s="366"/>
      <c r="GF84" s="366"/>
      <c r="GG84" s="366"/>
      <c r="GH84" s="366"/>
      <c r="GI84" s="366"/>
      <c r="GJ84" s="366"/>
      <c r="GK84" s="366"/>
      <c r="GL84" s="366"/>
      <c r="GM84" s="367">
        <f t="shared" si="242"/>
        <v>0</v>
      </c>
      <c r="GN84" s="367">
        <f t="shared" si="243"/>
        <v>0</v>
      </c>
      <c r="GP84" s="352"/>
      <c r="GQ84" s="371"/>
      <c r="GR84" s="372"/>
      <c r="GS84" s="372"/>
      <c r="GT84" s="372"/>
      <c r="GU84" s="373"/>
      <c r="GV84" s="366"/>
      <c r="GW84" s="366"/>
      <c r="GX84" s="366"/>
      <c r="GY84" s="366"/>
      <c r="GZ84" s="366"/>
      <c r="HA84" s="366"/>
      <c r="HB84" s="366"/>
      <c r="HC84" s="366"/>
      <c r="HD84" s="367">
        <f t="shared" si="244"/>
        <v>0</v>
      </c>
      <c r="HE84" s="367">
        <f t="shared" si="245"/>
        <v>0</v>
      </c>
      <c r="HG84" s="352"/>
      <c r="HH84" s="371"/>
      <c r="HI84" s="372"/>
      <c r="HJ84" s="372"/>
      <c r="HK84" s="372"/>
      <c r="HL84" s="373"/>
      <c r="HM84" s="366"/>
      <c r="HN84" s="366"/>
      <c r="HO84" s="366"/>
      <c r="HP84" s="366"/>
      <c r="HQ84" s="366"/>
      <c r="HR84" s="366"/>
      <c r="HS84" s="366"/>
      <c r="HT84" s="366"/>
      <c r="HU84" s="367">
        <f t="shared" si="246"/>
        <v>0</v>
      </c>
      <c r="HV84" s="367">
        <f t="shared" si="247"/>
        <v>0</v>
      </c>
      <c r="HX84" s="352"/>
      <c r="HY84" s="371"/>
      <c r="HZ84" s="372"/>
      <c r="IA84" s="372"/>
      <c r="IB84" s="372"/>
      <c r="IC84" s="373"/>
      <c r="ID84" s="366"/>
      <c r="IE84" s="366"/>
      <c r="IF84" s="366"/>
      <c r="IG84" s="366"/>
      <c r="IH84" s="366"/>
      <c r="II84" s="366"/>
      <c r="IJ84" s="366"/>
      <c r="IK84" s="366"/>
      <c r="IL84" s="367">
        <f t="shared" si="248"/>
        <v>0</v>
      </c>
      <c r="IM84" s="367">
        <f t="shared" si="249"/>
        <v>0</v>
      </c>
    </row>
    <row r="85" spans="3:247">
      <c r="E85" s="362" t="s">
        <v>18</v>
      </c>
      <c r="F85" s="360"/>
      <c r="G85" s="362" t="s">
        <v>25</v>
      </c>
      <c r="H85" s="368"/>
      <c r="I85" s="369"/>
      <c r="J85" s="360"/>
      <c r="K85" s="370"/>
      <c r="L85" s="360"/>
      <c r="M85" s="370"/>
      <c r="N85" s="360"/>
      <c r="O85" s="370"/>
      <c r="Q85" s="352"/>
      <c r="R85" s="371"/>
      <c r="S85" s="372"/>
      <c r="T85" s="372"/>
      <c r="U85" s="372"/>
      <c r="V85" s="373"/>
      <c r="W85" s="366"/>
      <c r="X85" s="366"/>
      <c r="Y85" s="366"/>
      <c r="Z85" s="366"/>
      <c r="AA85" s="366"/>
      <c r="AB85" s="366"/>
      <c r="AC85" s="366"/>
      <c r="AD85" s="366"/>
      <c r="AE85" s="367">
        <f t="shared" si="250"/>
        <v>0</v>
      </c>
      <c r="AF85" s="367">
        <f t="shared" si="251"/>
        <v>0</v>
      </c>
      <c r="AH85" s="351"/>
      <c r="AI85" s="371"/>
      <c r="AJ85" s="372"/>
      <c r="AK85" s="372"/>
      <c r="AL85" s="372"/>
      <c r="AM85" s="373"/>
      <c r="AN85" s="366"/>
      <c r="AO85" s="366"/>
      <c r="AP85" s="366"/>
      <c r="AQ85" s="366"/>
      <c r="AR85" s="366"/>
      <c r="AS85" s="366"/>
      <c r="AT85" s="366"/>
      <c r="AU85" s="366"/>
      <c r="AV85" s="367">
        <f t="shared" si="252"/>
        <v>0</v>
      </c>
      <c r="AW85" s="367">
        <f t="shared" si="253"/>
        <v>0</v>
      </c>
      <c r="AY85" s="352"/>
      <c r="AZ85" s="371"/>
      <c r="BA85" s="372"/>
      <c r="BB85" s="372"/>
      <c r="BC85" s="372"/>
      <c r="BD85" s="373"/>
      <c r="BE85" s="366"/>
      <c r="BF85" s="366"/>
      <c r="BG85" s="366"/>
      <c r="BH85" s="366"/>
      <c r="BI85" s="366"/>
      <c r="BJ85" s="366"/>
      <c r="BK85" s="366"/>
      <c r="BL85" s="366"/>
      <c r="BM85" s="367">
        <f t="shared" si="254"/>
        <v>0</v>
      </c>
      <c r="BN85" s="367">
        <f t="shared" si="255"/>
        <v>0</v>
      </c>
      <c r="BP85" s="352"/>
      <c r="BQ85" s="371"/>
      <c r="BR85" s="372"/>
      <c r="BS85" s="372"/>
      <c r="BT85" s="372"/>
      <c r="BU85" s="373"/>
      <c r="BV85" s="366"/>
      <c r="BW85" s="366"/>
      <c r="BX85" s="366"/>
      <c r="BY85" s="366"/>
      <c r="BZ85" s="366"/>
      <c r="CA85" s="366"/>
      <c r="CB85" s="366"/>
      <c r="CC85" s="366"/>
      <c r="CD85" s="367">
        <f t="shared" si="232"/>
        <v>0</v>
      </c>
      <c r="CE85" s="367">
        <f t="shared" si="233"/>
        <v>0</v>
      </c>
      <c r="CU85" s="352"/>
      <c r="CV85" s="371"/>
      <c r="CW85" s="372"/>
      <c r="CX85" s="372"/>
      <c r="CY85" s="372"/>
      <c r="CZ85" s="373"/>
      <c r="DA85" s="366"/>
      <c r="DB85" s="366"/>
      <c r="DC85" s="366"/>
      <c r="DD85" s="366"/>
      <c r="DE85" s="366"/>
      <c r="DF85" s="366"/>
      <c r="DG85" s="366"/>
      <c r="DH85" s="366"/>
      <c r="DI85" s="367">
        <f t="shared" si="234"/>
        <v>0</v>
      </c>
      <c r="DJ85" s="367">
        <f t="shared" si="235"/>
        <v>0</v>
      </c>
      <c r="DL85" s="352"/>
      <c r="DM85" s="371"/>
      <c r="DN85" s="372"/>
      <c r="DO85" s="372"/>
      <c r="DP85" s="372"/>
      <c r="DQ85" s="373"/>
      <c r="DR85" s="366"/>
      <c r="DS85" s="366"/>
      <c r="DT85" s="366"/>
      <c r="DU85" s="366"/>
      <c r="DV85" s="366"/>
      <c r="DW85" s="366"/>
      <c r="DX85" s="366"/>
      <c r="DY85" s="366"/>
      <c r="DZ85" s="367">
        <f t="shared" si="236"/>
        <v>0</v>
      </c>
      <c r="EA85" s="367">
        <f t="shared" si="237"/>
        <v>0</v>
      </c>
      <c r="EQ85" s="352"/>
      <c r="ER85" s="371"/>
      <c r="ES85" s="372"/>
      <c r="ET85" s="372"/>
      <c r="EU85" s="372"/>
      <c r="EV85" s="373"/>
      <c r="EW85" s="366"/>
      <c r="EX85" s="366"/>
      <c r="EY85" s="366"/>
      <c r="EZ85" s="366"/>
      <c r="FA85" s="366"/>
      <c r="FB85" s="366"/>
      <c r="FC85" s="366"/>
      <c r="FD85" s="366"/>
      <c r="FE85" s="367">
        <f t="shared" si="238"/>
        <v>0</v>
      </c>
      <c r="FF85" s="367">
        <f t="shared" si="239"/>
        <v>0</v>
      </c>
      <c r="FH85" s="352"/>
      <c r="FI85" s="371"/>
      <c r="FJ85" s="372"/>
      <c r="FK85" s="372"/>
      <c r="FL85" s="372"/>
      <c r="FM85" s="373"/>
      <c r="FN85" s="366"/>
      <c r="FO85" s="366"/>
      <c r="FP85" s="366"/>
      <c r="FQ85" s="366"/>
      <c r="FR85" s="366"/>
      <c r="FS85" s="366"/>
      <c r="FT85" s="366"/>
      <c r="FU85" s="366"/>
      <c r="FV85" s="367">
        <f t="shared" si="240"/>
        <v>0</v>
      </c>
      <c r="FW85" s="367">
        <f t="shared" si="241"/>
        <v>0</v>
      </c>
      <c r="FY85" s="352"/>
      <c r="FZ85" s="371"/>
      <c r="GA85" s="372"/>
      <c r="GB85" s="372"/>
      <c r="GC85" s="372"/>
      <c r="GD85" s="373"/>
      <c r="GE85" s="366"/>
      <c r="GF85" s="366"/>
      <c r="GG85" s="366"/>
      <c r="GH85" s="366"/>
      <c r="GI85" s="366"/>
      <c r="GJ85" s="366"/>
      <c r="GK85" s="366"/>
      <c r="GL85" s="366"/>
      <c r="GM85" s="367">
        <f t="shared" si="242"/>
        <v>0</v>
      </c>
      <c r="GN85" s="367">
        <f t="shared" si="243"/>
        <v>0</v>
      </c>
      <c r="GP85" s="352"/>
      <c r="GQ85" s="371"/>
      <c r="GR85" s="372"/>
      <c r="GS85" s="372"/>
      <c r="GT85" s="372"/>
      <c r="GU85" s="373"/>
      <c r="GV85" s="366"/>
      <c r="GW85" s="366"/>
      <c r="GX85" s="366"/>
      <c r="GY85" s="366"/>
      <c r="GZ85" s="366"/>
      <c r="HA85" s="366"/>
      <c r="HB85" s="366"/>
      <c r="HC85" s="366"/>
      <c r="HD85" s="367">
        <f t="shared" si="244"/>
        <v>0</v>
      </c>
      <c r="HE85" s="367">
        <f t="shared" si="245"/>
        <v>0</v>
      </c>
      <c r="HG85" s="352"/>
      <c r="HH85" s="371"/>
      <c r="HI85" s="372"/>
      <c r="HJ85" s="372"/>
      <c r="HK85" s="372"/>
      <c r="HL85" s="373"/>
      <c r="HM85" s="366"/>
      <c r="HN85" s="366"/>
      <c r="HO85" s="366"/>
      <c r="HP85" s="366"/>
      <c r="HQ85" s="366"/>
      <c r="HR85" s="366"/>
      <c r="HS85" s="366"/>
      <c r="HT85" s="366"/>
      <c r="HU85" s="367">
        <f t="shared" si="246"/>
        <v>0</v>
      </c>
      <c r="HV85" s="367">
        <f t="shared" si="247"/>
        <v>0</v>
      </c>
      <c r="HX85" s="352"/>
      <c r="HY85" s="371"/>
      <c r="HZ85" s="372"/>
      <c r="IA85" s="372"/>
      <c r="IB85" s="372"/>
      <c r="IC85" s="373"/>
      <c r="ID85" s="366"/>
      <c r="IE85" s="366"/>
      <c r="IF85" s="366"/>
      <c r="IG85" s="366"/>
      <c r="IH85" s="366"/>
      <c r="II85" s="366"/>
      <c r="IJ85" s="366"/>
      <c r="IK85" s="366"/>
      <c r="IL85" s="367">
        <f t="shared" si="248"/>
        <v>0</v>
      </c>
      <c r="IM85" s="367">
        <f t="shared" si="249"/>
        <v>0</v>
      </c>
    </row>
    <row r="86" spans="3:247">
      <c r="E86" s="362" t="s">
        <v>18</v>
      </c>
      <c r="F86" s="360"/>
      <c r="G86" s="362" t="s">
        <v>25</v>
      </c>
      <c r="H86" s="368"/>
      <c r="I86" s="369"/>
      <c r="J86" s="360"/>
      <c r="K86" s="362"/>
      <c r="L86" s="360"/>
      <c r="M86" s="362"/>
      <c r="N86" s="360"/>
      <c r="O86" s="362"/>
      <c r="Q86" s="352"/>
      <c r="R86" s="371"/>
      <c r="S86" s="372"/>
      <c r="T86" s="372"/>
      <c r="U86" s="372"/>
      <c r="V86" s="373"/>
      <c r="W86" s="366"/>
      <c r="X86" s="366"/>
      <c r="Y86" s="366"/>
      <c r="Z86" s="366"/>
      <c r="AA86" s="366"/>
      <c r="AB86" s="366"/>
      <c r="AC86" s="366"/>
      <c r="AD86" s="366"/>
      <c r="AE86" s="367">
        <f t="shared" si="250"/>
        <v>0</v>
      </c>
      <c r="AF86" s="367">
        <f t="shared" si="251"/>
        <v>0</v>
      </c>
      <c r="AH86" s="351"/>
      <c r="AI86" s="371"/>
      <c r="AJ86" s="372"/>
      <c r="AK86" s="372"/>
      <c r="AL86" s="372"/>
      <c r="AM86" s="373"/>
      <c r="AN86" s="366"/>
      <c r="AO86" s="366"/>
      <c r="AP86" s="366"/>
      <c r="AQ86" s="366"/>
      <c r="AR86" s="366"/>
      <c r="AS86" s="366"/>
      <c r="AT86" s="366"/>
      <c r="AU86" s="366"/>
      <c r="AV86" s="367">
        <f t="shared" si="252"/>
        <v>0</v>
      </c>
      <c r="AW86" s="367">
        <f t="shared" si="253"/>
        <v>0</v>
      </c>
      <c r="AY86" s="352"/>
      <c r="AZ86" s="371"/>
      <c r="BA86" s="372"/>
      <c r="BB86" s="372"/>
      <c r="BC86" s="372"/>
      <c r="BD86" s="373"/>
      <c r="BE86" s="366"/>
      <c r="BF86" s="366"/>
      <c r="BG86" s="366"/>
      <c r="BH86" s="366"/>
      <c r="BI86" s="366"/>
      <c r="BJ86" s="366"/>
      <c r="BK86" s="366"/>
      <c r="BL86" s="366"/>
      <c r="BM86" s="367">
        <f t="shared" si="254"/>
        <v>0</v>
      </c>
      <c r="BN86" s="367">
        <f t="shared" si="255"/>
        <v>0</v>
      </c>
      <c r="BP86" s="352"/>
      <c r="BQ86" s="371"/>
      <c r="BR86" s="372"/>
      <c r="BS86" s="372"/>
      <c r="BT86" s="372"/>
      <c r="BU86" s="373"/>
      <c r="BV86" s="366"/>
      <c r="BW86" s="366"/>
      <c r="BX86" s="366"/>
      <c r="BY86" s="366"/>
      <c r="BZ86" s="366"/>
      <c r="CA86" s="366"/>
      <c r="CB86" s="366"/>
      <c r="CC86" s="366"/>
      <c r="CD86" s="367">
        <f t="shared" si="232"/>
        <v>0</v>
      </c>
      <c r="CE86" s="367">
        <f t="shared" si="233"/>
        <v>0</v>
      </c>
      <c r="CU86" s="352"/>
      <c r="CV86" s="371"/>
      <c r="CW86" s="372"/>
      <c r="CX86" s="372"/>
      <c r="CY86" s="372"/>
      <c r="CZ86" s="373"/>
      <c r="DA86" s="366"/>
      <c r="DB86" s="366"/>
      <c r="DC86" s="366"/>
      <c r="DD86" s="366"/>
      <c r="DE86" s="366"/>
      <c r="DF86" s="366"/>
      <c r="DG86" s="366"/>
      <c r="DH86" s="366"/>
      <c r="DI86" s="367">
        <f t="shared" si="234"/>
        <v>0</v>
      </c>
      <c r="DJ86" s="367">
        <f t="shared" si="235"/>
        <v>0</v>
      </c>
      <c r="DL86" s="352"/>
      <c r="DM86" s="371"/>
      <c r="DN86" s="372"/>
      <c r="DO86" s="372"/>
      <c r="DP86" s="372"/>
      <c r="DQ86" s="373"/>
      <c r="DR86" s="366"/>
      <c r="DS86" s="366"/>
      <c r="DT86" s="366"/>
      <c r="DU86" s="366"/>
      <c r="DV86" s="366"/>
      <c r="DW86" s="366"/>
      <c r="DX86" s="366"/>
      <c r="DY86" s="366"/>
      <c r="DZ86" s="367">
        <f t="shared" si="236"/>
        <v>0</v>
      </c>
      <c r="EA86" s="367">
        <f t="shared" si="237"/>
        <v>0</v>
      </c>
      <c r="EQ86" s="352"/>
      <c r="ER86" s="371"/>
      <c r="ES86" s="372"/>
      <c r="ET86" s="372"/>
      <c r="EU86" s="372"/>
      <c r="EV86" s="373"/>
      <c r="EW86" s="366"/>
      <c r="EX86" s="366"/>
      <c r="EY86" s="366"/>
      <c r="EZ86" s="366"/>
      <c r="FA86" s="366"/>
      <c r="FB86" s="366"/>
      <c r="FC86" s="366"/>
      <c r="FD86" s="366"/>
      <c r="FE86" s="367">
        <f t="shared" si="238"/>
        <v>0</v>
      </c>
      <c r="FF86" s="367">
        <f t="shared" si="239"/>
        <v>0</v>
      </c>
      <c r="FH86" s="352"/>
      <c r="FI86" s="371"/>
      <c r="FJ86" s="372"/>
      <c r="FK86" s="372"/>
      <c r="FL86" s="372"/>
      <c r="FM86" s="373"/>
      <c r="FN86" s="366"/>
      <c r="FO86" s="366"/>
      <c r="FP86" s="366"/>
      <c r="FQ86" s="366"/>
      <c r="FR86" s="366"/>
      <c r="FS86" s="366"/>
      <c r="FT86" s="366"/>
      <c r="FU86" s="366"/>
      <c r="FV86" s="367">
        <f t="shared" si="240"/>
        <v>0</v>
      </c>
      <c r="FW86" s="367">
        <f t="shared" si="241"/>
        <v>0</v>
      </c>
      <c r="FY86" s="352"/>
      <c r="FZ86" s="371"/>
      <c r="GA86" s="372"/>
      <c r="GB86" s="372"/>
      <c r="GC86" s="372"/>
      <c r="GD86" s="373"/>
      <c r="GE86" s="366"/>
      <c r="GF86" s="366"/>
      <c r="GG86" s="366"/>
      <c r="GH86" s="366"/>
      <c r="GI86" s="366"/>
      <c r="GJ86" s="366"/>
      <c r="GK86" s="366"/>
      <c r="GL86" s="366"/>
      <c r="GM86" s="367">
        <f t="shared" si="242"/>
        <v>0</v>
      </c>
      <c r="GN86" s="367">
        <f t="shared" si="243"/>
        <v>0</v>
      </c>
      <c r="GP86" s="352"/>
      <c r="GQ86" s="371"/>
      <c r="GR86" s="372"/>
      <c r="GS86" s="372"/>
      <c r="GT86" s="372"/>
      <c r="GU86" s="373"/>
      <c r="GV86" s="366"/>
      <c r="GW86" s="366"/>
      <c r="GX86" s="366"/>
      <c r="GY86" s="366"/>
      <c r="GZ86" s="366"/>
      <c r="HA86" s="366"/>
      <c r="HB86" s="366"/>
      <c r="HC86" s="366"/>
      <c r="HD86" s="367">
        <f t="shared" si="244"/>
        <v>0</v>
      </c>
      <c r="HE86" s="367">
        <f t="shared" si="245"/>
        <v>0</v>
      </c>
      <c r="HG86" s="352"/>
      <c r="HH86" s="371"/>
      <c r="HI86" s="372"/>
      <c r="HJ86" s="372"/>
      <c r="HK86" s="372"/>
      <c r="HL86" s="373"/>
      <c r="HM86" s="366"/>
      <c r="HN86" s="366"/>
      <c r="HO86" s="366"/>
      <c r="HP86" s="366"/>
      <c r="HQ86" s="366"/>
      <c r="HR86" s="366"/>
      <c r="HS86" s="366"/>
      <c r="HT86" s="366"/>
      <c r="HU86" s="367">
        <f t="shared" si="246"/>
        <v>0</v>
      </c>
      <c r="HV86" s="367">
        <f t="shared" si="247"/>
        <v>0</v>
      </c>
      <c r="HX86" s="352"/>
      <c r="HY86" s="371"/>
      <c r="HZ86" s="372"/>
      <c r="IA86" s="372"/>
      <c r="IB86" s="372"/>
      <c r="IC86" s="373"/>
      <c r="ID86" s="366"/>
      <c r="IE86" s="366"/>
      <c r="IF86" s="366"/>
      <c r="IG86" s="366"/>
      <c r="IH86" s="366"/>
      <c r="II86" s="366"/>
      <c r="IJ86" s="366"/>
      <c r="IK86" s="366"/>
      <c r="IL86" s="367">
        <f t="shared" si="248"/>
        <v>0</v>
      </c>
      <c r="IM86" s="367">
        <f t="shared" si="249"/>
        <v>0</v>
      </c>
    </row>
    <row r="87" spans="3:247">
      <c r="E87" s="362" t="s">
        <v>18</v>
      </c>
      <c r="F87" s="360"/>
      <c r="G87" s="362" t="s">
        <v>25</v>
      </c>
      <c r="H87" s="368"/>
      <c r="I87" s="369"/>
      <c r="J87" s="360"/>
      <c r="K87" s="362"/>
      <c r="L87" s="360"/>
      <c r="M87" s="362"/>
      <c r="N87" s="360"/>
      <c r="O87" s="362"/>
      <c r="Q87" s="352"/>
      <c r="R87" s="371"/>
      <c r="S87" s="372"/>
      <c r="T87" s="372"/>
      <c r="U87" s="372"/>
      <c r="V87" s="373"/>
      <c r="W87" s="366"/>
      <c r="X87" s="366"/>
      <c r="Y87" s="366"/>
      <c r="Z87" s="366"/>
      <c r="AA87" s="366"/>
      <c r="AB87" s="366"/>
      <c r="AC87" s="366"/>
      <c r="AD87" s="366"/>
      <c r="AE87" s="367">
        <f t="shared" si="250"/>
        <v>0</v>
      </c>
      <c r="AF87" s="367">
        <f t="shared" si="251"/>
        <v>0</v>
      </c>
      <c r="AH87" s="351"/>
      <c r="AI87" s="371"/>
      <c r="AJ87" s="372"/>
      <c r="AK87" s="372"/>
      <c r="AL87" s="372"/>
      <c r="AM87" s="373"/>
      <c r="AN87" s="366"/>
      <c r="AO87" s="366"/>
      <c r="AP87" s="366"/>
      <c r="AQ87" s="366"/>
      <c r="AR87" s="366"/>
      <c r="AS87" s="366"/>
      <c r="AT87" s="366"/>
      <c r="AU87" s="366"/>
      <c r="AV87" s="367">
        <f t="shared" si="252"/>
        <v>0</v>
      </c>
      <c r="AW87" s="367">
        <f t="shared" si="253"/>
        <v>0</v>
      </c>
      <c r="AY87" s="352"/>
      <c r="AZ87" s="371"/>
      <c r="BA87" s="372"/>
      <c r="BB87" s="372"/>
      <c r="BC87" s="372"/>
      <c r="BD87" s="373"/>
      <c r="BE87" s="366"/>
      <c r="BF87" s="366"/>
      <c r="BG87" s="366"/>
      <c r="BH87" s="366"/>
      <c r="BI87" s="366"/>
      <c r="BJ87" s="366"/>
      <c r="BK87" s="366"/>
      <c r="BL87" s="366"/>
      <c r="BM87" s="367">
        <f t="shared" si="254"/>
        <v>0</v>
      </c>
      <c r="BN87" s="367">
        <f t="shared" si="255"/>
        <v>0</v>
      </c>
      <c r="BP87" s="352"/>
      <c r="BQ87" s="371"/>
      <c r="BR87" s="372"/>
      <c r="BS87" s="372"/>
      <c r="BT87" s="372"/>
      <c r="BU87" s="373"/>
      <c r="BV87" s="366"/>
      <c r="BW87" s="366"/>
      <c r="BX87" s="366"/>
      <c r="BY87" s="366"/>
      <c r="BZ87" s="366"/>
      <c r="CA87" s="366"/>
      <c r="CB87" s="366"/>
      <c r="CC87" s="366"/>
      <c r="CD87" s="367">
        <f t="shared" si="232"/>
        <v>0</v>
      </c>
      <c r="CE87" s="367">
        <f t="shared" si="233"/>
        <v>0</v>
      </c>
      <c r="CU87" s="352"/>
      <c r="CV87" s="371"/>
      <c r="CW87" s="372"/>
      <c r="CX87" s="372"/>
      <c r="CY87" s="372"/>
      <c r="CZ87" s="373"/>
      <c r="DA87" s="366"/>
      <c r="DB87" s="366"/>
      <c r="DC87" s="366"/>
      <c r="DD87" s="366"/>
      <c r="DE87" s="366"/>
      <c r="DF87" s="366"/>
      <c r="DG87" s="366"/>
      <c r="DH87" s="366"/>
      <c r="DI87" s="367">
        <f t="shared" si="234"/>
        <v>0</v>
      </c>
      <c r="DJ87" s="367">
        <f t="shared" si="235"/>
        <v>0</v>
      </c>
      <c r="DL87" s="352"/>
      <c r="DM87" s="371"/>
      <c r="DN87" s="372"/>
      <c r="DO87" s="372"/>
      <c r="DP87" s="372"/>
      <c r="DQ87" s="373"/>
      <c r="DR87" s="366"/>
      <c r="DS87" s="366"/>
      <c r="DT87" s="366"/>
      <c r="DU87" s="366"/>
      <c r="DV87" s="366"/>
      <c r="DW87" s="366"/>
      <c r="DX87" s="366"/>
      <c r="DY87" s="366"/>
      <c r="DZ87" s="367">
        <f t="shared" si="236"/>
        <v>0</v>
      </c>
      <c r="EA87" s="367">
        <f t="shared" si="237"/>
        <v>0</v>
      </c>
      <c r="EQ87" s="352"/>
      <c r="ER87" s="371"/>
      <c r="ES87" s="372"/>
      <c r="ET87" s="372"/>
      <c r="EU87" s="372"/>
      <c r="EV87" s="373"/>
      <c r="EW87" s="366"/>
      <c r="EX87" s="366"/>
      <c r="EY87" s="366"/>
      <c r="EZ87" s="366"/>
      <c r="FA87" s="366"/>
      <c r="FB87" s="366"/>
      <c r="FC87" s="366"/>
      <c r="FD87" s="366"/>
      <c r="FE87" s="367">
        <f t="shared" si="238"/>
        <v>0</v>
      </c>
      <c r="FF87" s="367">
        <f t="shared" si="239"/>
        <v>0</v>
      </c>
      <c r="FH87" s="352"/>
      <c r="FI87" s="371"/>
      <c r="FJ87" s="372"/>
      <c r="FK87" s="372"/>
      <c r="FL87" s="372"/>
      <c r="FM87" s="373"/>
      <c r="FN87" s="366"/>
      <c r="FO87" s="366"/>
      <c r="FP87" s="366"/>
      <c r="FQ87" s="366"/>
      <c r="FR87" s="366"/>
      <c r="FS87" s="366"/>
      <c r="FT87" s="366"/>
      <c r="FU87" s="366"/>
      <c r="FV87" s="367">
        <f t="shared" si="240"/>
        <v>0</v>
      </c>
      <c r="FW87" s="367">
        <f t="shared" si="241"/>
        <v>0</v>
      </c>
      <c r="FY87" s="352"/>
      <c r="FZ87" s="371"/>
      <c r="GA87" s="372"/>
      <c r="GB87" s="372"/>
      <c r="GC87" s="372"/>
      <c r="GD87" s="373"/>
      <c r="GE87" s="366"/>
      <c r="GF87" s="366"/>
      <c r="GG87" s="366"/>
      <c r="GH87" s="366"/>
      <c r="GI87" s="366"/>
      <c r="GJ87" s="366"/>
      <c r="GK87" s="366"/>
      <c r="GL87" s="366"/>
      <c r="GM87" s="367">
        <f t="shared" si="242"/>
        <v>0</v>
      </c>
      <c r="GN87" s="367">
        <f t="shared" si="243"/>
        <v>0</v>
      </c>
      <c r="GP87" s="352"/>
      <c r="GQ87" s="371"/>
      <c r="GR87" s="372"/>
      <c r="GS87" s="372"/>
      <c r="GT87" s="372"/>
      <c r="GU87" s="373"/>
      <c r="GV87" s="366"/>
      <c r="GW87" s="366"/>
      <c r="GX87" s="366"/>
      <c r="GY87" s="366"/>
      <c r="GZ87" s="366"/>
      <c r="HA87" s="366"/>
      <c r="HB87" s="366"/>
      <c r="HC87" s="366"/>
      <c r="HD87" s="367">
        <f t="shared" si="244"/>
        <v>0</v>
      </c>
      <c r="HE87" s="367">
        <f t="shared" si="245"/>
        <v>0</v>
      </c>
      <c r="HG87" s="352"/>
      <c r="HH87" s="371"/>
      <c r="HI87" s="372"/>
      <c r="HJ87" s="372"/>
      <c r="HK87" s="372"/>
      <c r="HL87" s="373"/>
      <c r="HM87" s="366"/>
      <c r="HN87" s="366"/>
      <c r="HO87" s="366"/>
      <c r="HP87" s="366"/>
      <c r="HQ87" s="366"/>
      <c r="HR87" s="366"/>
      <c r="HS87" s="366"/>
      <c r="HT87" s="366"/>
      <c r="HU87" s="367">
        <f t="shared" si="246"/>
        <v>0</v>
      </c>
      <c r="HV87" s="367">
        <f t="shared" si="247"/>
        <v>0</v>
      </c>
      <c r="HX87" s="352"/>
      <c r="HY87" s="371"/>
      <c r="HZ87" s="372"/>
      <c r="IA87" s="372"/>
      <c r="IB87" s="372"/>
      <c r="IC87" s="373"/>
      <c r="ID87" s="366"/>
      <c r="IE87" s="366"/>
      <c r="IF87" s="366"/>
      <c r="IG87" s="366"/>
      <c r="IH87" s="366"/>
      <c r="II87" s="366"/>
      <c r="IJ87" s="366"/>
      <c r="IK87" s="366"/>
      <c r="IL87" s="367">
        <f t="shared" si="248"/>
        <v>0</v>
      </c>
      <c r="IM87" s="367">
        <f t="shared" si="249"/>
        <v>0</v>
      </c>
    </row>
    <row r="88" spans="3:247">
      <c r="E88" s="362" t="s">
        <v>18</v>
      </c>
      <c r="F88" s="360"/>
      <c r="G88" s="362" t="s">
        <v>25</v>
      </c>
      <c r="H88" s="368"/>
      <c r="I88" s="369"/>
      <c r="J88" s="360"/>
      <c r="K88" s="362"/>
      <c r="L88" s="360"/>
      <c r="M88" s="362"/>
      <c r="N88" s="360"/>
      <c r="O88" s="362"/>
      <c r="Q88" s="352"/>
      <c r="R88" s="371"/>
      <c r="S88" s="372"/>
      <c r="T88" s="372"/>
      <c r="U88" s="372"/>
      <c r="V88" s="373"/>
      <c r="W88" s="366"/>
      <c r="X88" s="366"/>
      <c r="Y88" s="366"/>
      <c r="Z88" s="366"/>
      <c r="AA88" s="366"/>
      <c r="AB88" s="366"/>
      <c r="AC88" s="366"/>
      <c r="AD88" s="366"/>
      <c r="AE88" s="367">
        <f>SUM(R88:V88)</f>
        <v>0</v>
      </c>
      <c r="AF88" s="367">
        <f t="shared" si="251"/>
        <v>0</v>
      </c>
      <c r="AH88" s="351"/>
      <c r="AI88" s="371"/>
      <c r="AJ88" s="372"/>
      <c r="AK88" s="372"/>
      <c r="AL88" s="372"/>
      <c r="AM88" s="373"/>
      <c r="AN88" s="366"/>
      <c r="AO88" s="366"/>
      <c r="AP88" s="366"/>
      <c r="AQ88" s="366"/>
      <c r="AR88" s="366"/>
      <c r="AS88" s="366"/>
      <c r="AT88" s="366"/>
      <c r="AU88" s="366"/>
      <c r="AV88" s="367">
        <f>SUM(AI88:AM88)</f>
        <v>0</v>
      </c>
      <c r="AW88" s="367">
        <f t="shared" si="253"/>
        <v>0</v>
      </c>
      <c r="AY88" s="352"/>
      <c r="AZ88" s="371"/>
      <c r="BA88" s="372"/>
      <c r="BB88" s="372"/>
      <c r="BC88" s="372"/>
      <c r="BD88" s="373"/>
      <c r="BE88" s="366"/>
      <c r="BF88" s="366"/>
      <c r="BG88" s="366"/>
      <c r="BH88" s="366"/>
      <c r="BI88" s="366"/>
      <c r="BJ88" s="366"/>
      <c r="BK88" s="366"/>
      <c r="BL88" s="366"/>
      <c r="BM88" s="367">
        <f>SUM(AZ88:BD88)</f>
        <v>0</v>
      </c>
      <c r="BN88" s="367">
        <f t="shared" si="255"/>
        <v>0</v>
      </c>
      <c r="BP88" s="352"/>
      <c r="BQ88" s="371"/>
      <c r="BR88" s="372"/>
      <c r="BS88" s="372"/>
      <c r="BT88" s="372"/>
      <c r="BU88" s="373"/>
      <c r="BV88" s="366"/>
      <c r="BW88" s="366"/>
      <c r="BX88" s="366"/>
      <c r="BY88" s="366"/>
      <c r="BZ88" s="366"/>
      <c r="CA88" s="366"/>
      <c r="CB88" s="366"/>
      <c r="CC88" s="366"/>
      <c r="CD88" s="367">
        <f t="shared" si="232"/>
        <v>0</v>
      </c>
      <c r="CE88" s="367">
        <f t="shared" si="233"/>
        <v>0</v>
      </c>
      <c r="CU88" s="352"/>
      <c r="CV88" s="371"/>
      <c r="CW88" s="372"/>
      <c r="CX88" s="372"/>
      <c r="CY88" s="372"/>
      <c r="CZ88" s="373"/>
      <c r="DA88" s="366"/>
      <c r="DB88" s="366"/>
      <c r="DC88" s="366"/>
      <c r="DD88" s="366"/>
      <c r="DE88" s="366"/>
      <c r="DF88" s="366"/>
      <c r="DG88" s="366"/>
      <c r="DH88" s="366"/>
      <c r="DI88" s="367">
        <f t="shared" si="234"/>
        <v>0</v>
      </c>
      <c r="DJ88" s="367">
        <f t="shared" si="235"/>
        <v>0</v>
      </c>
      <c r="DL88" s="352"/>
      <c r="DM88" s="371"/>
      <c r="DN88" s="372"/>
      <c r="DO88" s="372"/>
      <c r="DP88" s="372"/>
      <c r="DQ88" s="373"/>
      <c r="DR88" s="366"/>
      <c r="DS88" s="366"/>
      <c r="DT88" s="366"/>
      <c r="DU88" s="366"/>
      <c r="DV88" s="366"/>
      <c r="DW88" s="366"/>
      <c r="DX88" s="366"/>
      <c r="DY88" s="366"/>
      <c r="DZ88" s="367">
        <f t="shared" si="236"/>
        <v>0</v>
      </c>
      <c r="EA88" s="367">
        <f t="shared" si="237"/>
        <v>0</v>
      </c>
      <c r="EQ88" s="352"/>
      <c r="ER88" s="371"/>
      <c r="ES88" s="372"/>
      <c r="ET88" s="372"/>
      <c r="EU88" s="372"/>
      <c r="EV88" s="373"/>
      <c r="EW88" s="366"/>
      <c r="EX88" s="366"/>
      <c r="EY88" s="366"/>
      <c r="EZ88" s="366"/>
      <c r="FA88" s="366"/>
      <c r="FB88" s="366"/>
      <c r="FC88" s="366"/>
      <c r="FD88" s="366"/>
      <c r="FE88" s="367">
        <f t="shared" si="238"/>
        <v>0</v>
      </c>
      <c r="FF88" s="367">
        <f t="shared" si="239"/>
        <v>0</v>
      </c>
      <c r="FH88" s="352"/>
      <c r="FI88" s="371"/>
      <c r="FJ88" s="372"/>
      <c r="FK88" s="372"/>
      <c r="FL88" s="372"/>
      <c r="FM88" s="373"/>
      <c r="FN88" s="366"/>
      <c r="FO88" s="366"/>
      <c r="FP88" s="366"/>
      <c r="FQ88" s="366"/>
      <c r="FR88" s="366"/>
      <c r="FS88" s="366"/>
      <c r="FT88" s="366"/>
      <c r="FU88" s="366"/>
      <c r="FV88" s="367">
        <f t="shared" si="240"/>
        <v>0</v>
      </c>
      <c r="FW88" s="367">
        <f t="shared" si="241"/>
        <v>0</v>
      </c>
      <c r="FY88" s="352"/>
      <c r="FZ88" s="371"/>
      <c r="GA88" s="372"/>
      <c r="GB88" s="372"/>
      <c r="GC88" s="372"/>
      <c r="GD88" s="373"/>
      <c r="GE88" s="366"/>
      <c r="GF88" s="366"/>
      <c r="GG88" s="366"/>
      <c r="GH88" s="366"/>
      <c r="GI88" s="366"/>
      <c r="GJ88" s="366"/>
      <c r="GK88" s="366"/>
      <c r="GL88" s="366"/>
      <c r="GM88" s="367">
        <f t="shared" si="242"/>
        <v>0</v>
      </c>
      <c r="GN88" s="367">
        <f t="shared" si="243"/>
        <v>0</v>
      </c>
      <c r="GP88" s="352"/>
      <c r="GQ88" s="371"/>
      <c r="GR88" s="372"/>
      <c r="GS88" s="372"/>
      <c r="GT88" s="372"/>
      <c r="GU88" s="373"/>
      <c r="GV88" s="366"/>
      <c r="GW88" s="366"/>
      <c r="GX88" s="366"/>
      <c r="GY88" s="366"/>
      <c r="GZ88" s="366"/>
      <c r="HA88" s="366"/>
      <c r="HB88" s="366"/>
      <c r="HC88" s="366"/>
      <c r="HD88" s="367">
        <f t="shared" si="244"/>
        <v>0</v>
      </c>
      <c r="HE88" s="367">
        <f t="shared" si="245"/>
        <v>0</v>
      </c>
      <c r="HG88" s="352"/>
      <c r="HH88" s="371"/>
      <c r="HI88" s="372"/>
      <c r="HJ88" s="372"/>
      <c r="HK88" s="372"/>
      <c r="HL88" s="373"/>
      <c r="HM88" s="366"/>
      <c r="HN88" s="366"/>
      <c r="HO88" s="366"/>
      <c r="HP88" s="366"/>
      <c r="HQ88" s="366"/>
      <c r="HR88" s="366"/>
      <c r="HS88" s="366"/>
      <c r="HT88" s="366"/>
      <c r="HU88" s="367">
        <f t="shared" si="246"/>
        <v>0</v>
      </c>
      <c r="HV88" s="367">
        <f t="shared" si="247"/>
        <v>0</v>
      </c>
      <c r="HX88" s="352"/>
      <c r="HY88" s="371"/>
      <c r="HZ88" s="372"/>
      <c r="IA88" s="372"/>
      <c r="IB88" s="372"/>
      <c r="IC88" s="373"/>
      <c r="ID88" s="366"/>
      <c r="IE88" s="366"/>
      <c r="IF88" s="366"/>
      <c r="IG88" s="366"/>
      <c r="IH88" s="366"/>
      <c r="II88" s="366"/>
      <c r="IJ88" s="366"/>
      <c r="IK88" s="366"/>
      <c r="IL88" s="367">
        <f t="shared" si="248"/>
        <v>0</v>
      </c>
      <c r="IM88" s="367">
        <f t="shared" si="249"/>
        <v>0</v>
      </c>
    </row>
    <row r="89" spans="3:247">
      <c r="E89" s="362" t="s">
        <v>18</v>
      </c>
      <c r="F89" s="360"/>
      <c r="G89" s="362" t="s">
        <v>25</v>
      </c>
      <c r="H89" s="368"/>
      <c r="I89" s="369"/>
      <c r="J89" s="360"/>
      <c r="K89" s="362"/>
      <c r="L89" s="360"/>
      <c r="M89" s="362"/>
      <c r="N89" s="360"/>
      <c r="O89" s="362"/>
      <c r="Q89" s="352"/>
      <c r="R89" s="371"/>
      <c r="S89" s="372"/>
      <c r="T89" s="372"/>
      <c r="U89" s="372"/>
      <c r="V89" s="373"/>
      <c r="W89" s="366"/>
      <c r="X89" s="366"/>
      <c r="Y89" s="366"/>
      <c r="Z89" s="366"/>
      <c r="AA89" s="366"/>
      <c r="AB89" s="366"/>
      <c r="AC89" s="366"/>
      <c r="AD89" s="366"/>
      <c r="AE89" s="367">
        <f t="shared" ref="AE89:AE92" si="256">SUM(R89:V89)</f>
        <v>0</v>
      </c>
      <c r="AF89" s="367">
        <f t="shared" si="251"/>
        <v>0</v>
      </c>
      <c r="AH89" s="351"/>
      <c r="AI89" s="371"/>
      <c r="AJ89" s="372"/>
      <c r="AK89" s="372"/>
      <c r="AL89" s="372"/>
      <c r="AM89" s="373"/>
      <c r="AN89" s="366"/>
      <c r="AO89" s="366"/>
      <c r="AP89" s="366"/>
      <c r="AQ89" s="366"/>
      <c r="AR89" s="366"/>
      <c r="AS89" s="366"/>
      <c r="AT89" s="366"/>
      <c r="AU89" s="366"/>
      <c r="AV89" s="367">
        <f t="shared" ref="AV89:AV92" si="257">SUM(AI89:AM89)</f>
        <v>0</v>
      </c>
      <c r="AW89" s="367">
        <f t="shared" si="253"/>
        <v>0</v>
      </c>
      <c r="AY89" s="352"/>
      <c r="AZ89" s="371"/>
      <c r="BA89" s="372"/>
      <c r="BB89" s="372"/>
      <c r="BC89" s="372"/>
      <c r="BD89" s="373"/>
      <c r="BE89" s="366"/>
      <c r="BF89" s="366"/>
      <c r="BG89" s="366"/>
      <c r="BH89" s="366"/>
      <c r="BI89" s="366"/>
      <c r="BJ89" s="366"/>
      <c r="BK89" s="366"/>
      <c r="BL89" s="366"/>
      <c r="BM89" s="367">
        <f t="shared" ref="BM89:BM92" si="258">SUM(AZ89:BD89)</f>
        <v>0</v>
      </c>
      <c r="BN89" s="367">
        <f t="shared" si="255"/>
        <v>0</v>
      </c>
      <c r="BP89" s="352"/>
      <c r="BQ89" s="371"/>
      <c r="BR89" s="372"/>
      <c r="BS89" s="372"/>
      <c r="BT89" s="372"/>
      <c r="BU89" s="373"/>
      <c r="BV89" s="366"/>
      <c r="BW89" s="366"/>
      <c r="BX89" s="366"/>
      <c r="BY89" s="366"/>
      <c r="BZ89" s="366"/>
      <c r="CA89" s="366"/>
      <c r="CB89" s="366"/>
      <c r="CC89" s="366"/>
      <c r="CD89" s="367">
        <f t="shared" si="232"/>
        <v>0</v>
      </c>
      <c r="CE89" s="367">
        <f t="shared" si="233"/>
        <v>0</v>
      </c>
      <c r="CU89" s="352"/>
      <c r="CV89" s="371"/>
      <c r="CW89" s="372"/>
      <c r="CX89" s="372"/>
      <c r="CY89" s="372"/>
      <c r="CZ89" s="373"/>
      <c r="DA89" s="366"/>
      <c r="DB89" s="366"/>
      <c r="DC89" s="366"/>
      <c r="DD89" s="366"/>
      <c r="DE89" s="366"/>
      <c r="DF89" s="366"/>
      <c r="DG89" s="366"/>
      <c r="DH89" s="366"/>
      <c r="DI89" s="367">
        <f t="shared" si="234"/>
        <v>0</v>
      </c>
      <c r="DJ89" s="367">
        <f t="shared" si="235"/>
        <v>0</v>
      </c>
      <c r="DL89" s="352"/>
      <c r="DM89" s="371"/>
      <c r="DN89" s="372"/>
      <c r="DO89" s="372"/>
      <c r="DP89" s="372"/>
      <c r="DQ89" s="373"/>
      <c r="DR89" s="366"/>
      <c r="DS89" s="366"/>
      <c r="DT89" s="366"/>
      <c r="DU89" s="366"/>
      <c r="DV89" s="366"/>
      <c r="DW89" s="366"/>
      <c r="DX89" s="366"/>
      <c r="DY89" s="366"/>
      <c r="DZ89" s="367">
        <f t="shared" si="236"/>
        <v>0</v>
      </c>
      <c r="EA89" s="367">
        <f t="shared" si="237"/>
        <v>0</v>
      </c>
      <c r="EQ89" s="352"/>
      <c r="ER89" s="371"/>
      <c r="ES89" s="372"/>
      <c r="ET89" s="372"/>
      <c r="EU89" s="372"/>
      <c r="EV89" s="373"/>
      <c r="EW89" s="366"/>
      <c r="EX89" s="366"/>
      <c r="EY89" s="366"/>
      <c r="EZ89" s="366"/>
      <c r="FA89" s="366"/>
      <c r="FB89" s="366"/>
      <c r="FC89" s="366"/>
      <c r="FD89" s="366"/>
      <c r="FE89" s="367">
        <f t="shared" si="238"/>
        <v>0</v>
      </c>
      <c r="FF89" s="367">
        <f t="shared" si="239"/>
        <v>0</v>
      </c>
      <c r="FH89" s="352"/>
      <c r="FI89" s="371"/>
      <c r="FJ89" s="372"/>
      <c r="FK89" s="372"/>
      <c r="FL89" s="372"/>
      <c r="FM89" s="373"/>
      <c r="FN89" s="366"/>
      <c r="FO89" s="366"/>
      <c r="FP89" s="366"/>
      <c r="FQ89" s="366"/>
      <c r="FR89" s="366"/>
      <c r="FS89" s="366"/>
      <c r="FT89" s="366"/>
      <c r="FU89" s="366"/>
      <c r="FV89" s="367">
        <f t="shared" si="240"/>
        <v>0</v>
      </c>
      <c r="FW89" s="367">
        <f t="shared" si="241"/>
        <v>0</v>
      </c>
      <c r="FY89" s="352"/>
      <c r="FZ89" s="371"/>
      <c r="GA89" s="372"/>
      <c r="GB89" s="372"/>
      <c r="GC89" s="372"/>
      <c r="GD89" s="373"/>
      <c r="GE89" s="366"/>
      <c r="GF89" s="366"/>
      <c r="GG89" s="366"/>
      <c r="GH89" s="366"/>
      <c r="GI89" s="366"/>
      <c r="GJ89" s="366"/>
      <c r="GK89" s="366"/>
      <c r="GL89" s="366"/>
      <c r="GM89" s="367">
        <f t="shared" si="242"/>
        <v>0</v>
      </c>
      <c r="GN89" s="367">
        <f t="shared" si="243"/>
        <v>0</v>
      </c>
      <c r="GP89" s="352"/>
      <c r="GQ89" s="371"/>
      <c r="GR89" s="372"/>
      <c r="GS89" s="372"/>
      <c r="GT89" s="372"/>
      <c r="GU89" s="373"/>
      <c r="GV89" s="366"/>
      <c r="GW89" s="366"/>
      <c r="GX89" s="366"/>
      <c r="GY89" s="366"/>
      <c r="GZ89" s="366"/>
      <c r="HA89" s="366"/>
      <c r="HB89" s="366"/>
      <c r="HC89" s="366"/>
      <c r="HD89" s="367">
        <f t="shared" si="244"/>
        <v>0</v>
      </c>
      <c r="HE89" s="367">
        <f t="shared" si="245"/>
        <v>0</v>
      </c>
      <c r="HG89" s="352"/>
      <c r="HH89" s="371"/>
      <c r="HI89" s="372"/>
      <c r="HJ89" s="372"/>
      <c r="HK89" s="372"/>
      <c r="HL89" s="373"/>
      <c r="HM89" s="366"/>
      <c r="HN89" s="366"/>
      <c r="HO89" s="366"/>
      <c r="HP89" s="366"/>
      <c r="HQ89" s="366"/>
      <c r="HR89" s="366"/>
      <c r="HS89" s="366"/>
      <c r="HT89" s="366"/>
      <c r="HU89" s="367">
        <f t="shared" si="246"/>
        <v>0</v>
      </c>
      <c r="HV89" s="367">
        <f t="shared" si="247"/>
        <v>0</v>
      </c>
      <c r="HX89" s="352"/>
      <c r="HY89" s="371"/>
      <c r="HZ89" s="372"/>
      <c r="IA89" s="372"/>
      <c r="IB89" s="372"/>
      <c r="IC89" s="373"/>
      <c r="ID89" s="366"/>
      <c r="IE89" s="366"/>
      <c r="IF89" s="366"/>
      <c r="IG89" s="366"/>
      <c r="IH89" s="366"/>
      <c r="II89" s="366"/>
      <c r="IJ89" s="366"/>
      <c r="IK89" s="366"/>
      <c r="IL89" s="367">
        <f t="shared" si="248"/>
        <v>0</v>
      </c>
      <c r="IM89" s="367">
        <f t="shared" si="249"/>
        <v>0</v>
      </c>
    </row>
    <row r="90" spans="3:247">
      <c r="E90" s="362" t="s">
        <v>18</v>
      </c>
      <c r="F90" s="360"/>
      <c r="G90" s="362" t="s">
        <v>25</v>
      </c>
      <c r="H90" s="368"/>
      <c r="I90" s="369"/>
      <c r="J90" s="360"/>
      <c r="K90" s="362"/>
      <c r="L90" s="360"/>
      <c r="M90" s="362"/>
      <c r="N90" s="360"/>
      <c r="O90" s="362"/>
      <c r="Q90" s="352"/>
      <c r="R90" s="371"/>
      <c r="S90" s="372"/>
      <c r="T90" s="372"/>
      <c r="U90" s="372"/>
      <c r="V90" s="373"/>
      <c r="W90" s="366"/>
      <c r="X90" s="366"/>
      <c r="Y90" s="366"/>
      <c r="Z90" s="366"/>
      <c r="AA90" s="366"/>
      <c r="AB90" s="366"/>
      <c r="AC90" s="366"/>
      <c r="AD90" s="366"/>
      <c r="AE90" s="367">
        <f t="shared" si="256"/>
        <v>0</v>
      </c>
      <c r="AF90" s="367">
        <f t="shared" si="251"/>
        <v>0</v>
      </c>
      <c r="AH90" s="351"/>
      <c r="AI90" s="371"/>
      <c r="AJ90" s="372"/>
      <c r="AK90" s="372"/>
      <c r="AL90" s="372"/>
      <c r="AM90" s="373"/>
      <c r="AN90" s="366"/>
      <c r="AO90" s="366"/>
      <c r="AP90" s="366"/>
      <c r="AQ90" s="366"/>
      <c r="AR90" s="366"/>
      <c r="AS90" s="366"/>
      <c r="AT90" s="366"/>
      <c r="AU90" s="366"/>
      <c r="AV90" s="367">
        <f t="shared" si="257"/>
        <v>0</v>
      </c>
      <c r="AW90" s="367">
        <f t="shared" si="253"/>
        <v>0</v>
      </c>
      <c r="AY90" s="352"/>
      <c r="AZ90" s="371"/>
      <c r="BA90" s="372"/>
      <c r="BB90" s="372"/>
      <c r="BC90" s="372"/>
      <c r="BD90" s="373"/>
      <c r="BE90" s="366"/>
      <c r="BF90" s="366"/>
      <c r="BG90" s="366"/>
      <c r="BH90" s="366"/>
      <c r="BI90" s="366"/>
      <c r="BJ90" s="366"/>
      <c r="BK90" s="366"/>
      <c r="BL90" s="366"/>
      <c r="BM90" s="367">
        <f t="shared" si="258"/>
        <v>0</v>
      </c>
      <c r="BN90" s="367">
        <f t="shared" si="255"/>
        <v>0</v>
      </c>
      <c r="BP90" s="352"/>
      <c r="BQ90" s="371"/>
      <c r="BR90" s="372"/>
      <c r="BS90" s="372"/>
      <c r="BT90" s="372"/>
      <c r="BU90" s="373"/>
      <c r="BV90" s="366"/>
      <c r="BW90" s="366"/>
      <c r="BX90" s="366"/>
      <c r="BY90" s="366"/>
      <c r="BZ90" s="366"/>
      <c r="CA90" s="366"/>
      <c r="CB90" s="366"/>
      <c r="CC90" s="366"/>
      <c r="CD90" s="367">
        <f t="shared" si="232"/>
        <v>0</v>
      </c>
      <c r="CE90" s="367">
        <f t="shared" si="233"/>
        <v>0</v>
      </c>
      <c r="CU90" s="352"/>
      <c r="CV90" s="371"/>
      <c r="CW90" s="372"/>
      <c r="CX90" s="372"/>
      <c r="CY90" s="372"/>
      <c r="CZ90" s="373"/>
      <c r="DA90" s="366"/>
      <c r="DB90" s="366"/>
      <c r="DC90" s="366"/>
      <c r="DD90" s="366"/>
      <c r="DE90" s="366"/>
      <c r="DF90" s="366"/>
      <c r="DG90" s="366"/>
      <c r="DH90" s="366"/>
      <c r="DI90" s="367">
        <f t="shared" si="234"/>
        <v>0</v>
      </c>
      <c r="DJ90" s="367">
        <f t="shared" si="235"/>
        <v>0</v>
      </c>
      <c r="DL90" s="352"/>
      <c r="DM90" s="371"/>
      <c r="DN90" s="372"/>
      <c r="DO90" s="372"/>
      <c r="DP90" s="372"/>
      <c r="DQ90" s="373"/>
      <c r="DR90" s="366"/>
      <c r="DS90" s="366"/>
      <c r="DT90" s="366"/>
      <c r="DU90" s="366"/>
      <c r="DV90" s="366"/>
      <c r="DW90" s="366"/>
      <c r="DX90" s="366"/>
      <c r="DY90" s="366"/>
      <c r="DZ90" s="367">
        <f t="shared" si="236"/>
        <v>0</v>
      </c>
      <c r="EA90" s="367">
        <f t="shared" si="237"/>
        <v>0</v>
      </c>
      <c r="EQ90" s="352"/>
      <c r="ER90" s="371"/>
      <c r="ES90" s="372"/>
      <c r="ET90" s="372"/>
      <c r="EU90" s="372"/>
      <c r="EV90" s="373"/>
      <c r="EW90" s="366"/>
      <c r="EX90" s="366"/>
      <c r="EY90" s="366"/>
      <c r="EZ90" s="366"/>
      <c r="FA90" s="366"/>
      <c r="FB90" s="366"/>
      <c r="FC90" s="366"/>
      <c r="FD90" s="366"/>
      <c r="FE90" s="367">
        <f t="shared" si="238"/>
        <v>0</v>
      </c>
      <c r="FF90" s="367">
        <f t="shared" si="239"/>
        <v>0</v>
      </c>
      <c r="FH90" s="352"/>
      <c r="FI90" s="371"/>
      <c r="FJ90" s="372"/>
      <c r="FK90" s="372"/>
      <c r="FL90" s="372"/>
      <c r="FM90" s="373"/>
      <c r="FN90" s="366"/>
      <c r="FO90" s="366"/>
      <c r="FP90" s="366"/>
      <c r="FQ90" s="366"/>
      <c r="FR90" s="366"/>
      <c r="FS90" s="366"/>
      <c r="FT90" s="366"/>
      <c r="FU90" s="366"/>
      <c r="FV90" s="367">
        <f t="shared" si="240"/>
        <v>0</v>
      </c>
      <c r="FW90" s="367">
        <f t="shared" si="241"/>
        <v>0</v>
      </c>
      <c r="FY90" s="352"/>
      <c r="FZ90" s="371"/>
      <c r="GA90" s="372"/>
      <c r="GB90" s="372"/>
      <c r="GC90" s="372"/>
      <c r="GD90" s="373"/>
      <c r="GE90" s="366"/>
      <c r="GF90" s="366"/>
      <c r="GG90" s="366"/>
      <c r="GH90" s="366"/>
      <c r="GI90" s="366"/>
      <c r="GJ90" s="366"/>
      <c r="GK90" s="366"/>
      <c r="GL90" s="366"/>
      <c r="GM90" s="367">
        <f t="shared" si="242"/>
        <v>0</v>
      </c>
      <c r="GN90" s="367">
        <f t="shared" si="243"/>
        <v>0</v>
      </c>
      <c r="GP90" s="352"/>
      <c r="GQ90" s="371"/>
      <c r="GR90" s="372"/>
      <c r="GS90" s="372"/>
      <c r="GT90" s="372"/>
      <c r="GU90" s="373"/>
      <c r="GV90" s="366"/>
      <c r="GW90" s="366"/>
      <c r="GX90" s="366"/>
      <c r="GY90" s="366"/>
      <c r="GZ90" s="366"/>
      <c r="HA90" s="366"/>
      <c r="HB90" s="366"/>
      <c r="HC90" s="366"/>
      <c r="HD90" s="367">
        <f t="shared" si="244"/>
        <v>0</v>
      </c>
      <c r="HE90" s="367">
        <f t="shared" si="245"/>
        <v>0</v>
      </c>
      <c r="HG90" s="352"/>
      <c r="HH90" s="371"/>
      <c r="HI90" s="372"/>
      <c r="HJ90" s="372"/>
      <c r="HK90" s="372"/>
      <c r="HL90" s="373"/>
      <c r="HM90" s="366"/>
      <c r="HN90" s="366"/>
      <c r="HO90" s="366"/>
      <c r="HP90" s="366"/>
      <c r="HQ90" s="366"/>
      <c r="HR90" s="366"/>
      <c r="HS90" s="366"/>
      <c r="HT90" s="366"/>
      <c r="HU90" s="367">
        <f t="shared" si="246"/>
        <v>0</v>
      </c>
      <c r="HV90" s="367">
        <f t="shared" si="247"/>
        <v>0</v>
      </c>
      <c r="HX90" s="352"/>
      <c r="HY90" s="371"/>
      <c r="HZ90" s="372"/>
      <c r="IA90" s="372"/>
      <c r="IB90" s="372"/>
      <c r="IC90" s="373"/>
      <c r="ID90" s="366"/>
      <c r="IE90" s="366"/>
      <c r="IF90" s="366"/>
      <c r="IG90" s="366"/>
      <c r="IH90" s="366"/>
      <c r="II90" s="366"/>
      <c r="IJ90" s="366"/>
      <c r="IK90" s="366"/>
      <c r="IL90" s="367">
        <f t="shared" si="248"/>
        <v>0</v>
      </c>
      <c r="IM90" s="367">
        <f t="shared" si="249"/>
        <v>0</v>
      </c>
    </row>
    <row r="91" spans="3:247">
      <c r="E91" s="362" t="s">
        <v>18</v>
      </c>
      <c r="F91" s="360"/>
      <c r="G91" s="362" t="s">
        <v>25</v>
      </c>
      <c r="H91" s="368"/>
      <c r="I91" s="369"/>
      <c r="J91" s="360"/>
      <c r="K91" s="362"/>
      <c r="L91" s="360"/>
      <c r="M91" s="362"/>
      <c r="N91" s="360"/>
      <c r="O91" s="362"/>
      <c r="Q91" s="352"/>
      <c r="R91" s="371"/>
      <c r="S91" s="372"/>
      <c r="T91" s="372"/>
      <c r="U91" s="372"/>
      <c r="V91" s="373"/>
      <c r="W91" s="366"/>
      <c r="X91" s="366"/>
      <c r="Y91" s="366"/>
      <c r="Z91" s="366"/>
      <c r="AA91" s="366"/>
      <c r="AB91" s="366"/>
      <c r="AC91" s="366"/>
      <c r="AD91" s="366"/>
      <c r="AE91" s="367">
        <f t="shared" si="256"/>
        <v>0</v>
      </c>
      <c r="AF91" s="367">
        <f t="shared" si="251"/>
        <v>0</v>
      </c>
      <c r="AH91" s="351"/>
      <c r="AI91" s="371"/>
      <c r="AJ91" s="372"/>
      <c r="AK91" s="372"/>
      <c r="AL91" s="372"/>
      <c r="AM91" s="373"/>
      <c r="AN91" s="366"/>
      <c r="AO91" s="366"/>
      <c r="AP91" s="366"/>
      <c r="AQ91" s="366"/>
      <c r="AR91" s="366"/>
      <c r="AS91" s="366"/>
      <c r="AT91" s="366"/>
      <c r="AU91" s="366"/>
      <c r="AV91" s="367">
        <f t="shared" si="257"/>
        <v>0</v>
      </c>
      <c r="AW91" s="367">
        <f t="shared" si="253"/>
        <v>0</v>
      </c>
      <c r="AY91" s="352"/>
      <c r="AZ91" s="371"/>
      <c r="BA91" s="372"/>
      <c r="BB91" s="372"/>
      <c r="BC91" s="372"/>
      <c r="BD91" s="373"/>
      <c r="BE91" s="366"/>
      <c r="BF91" s="366"/>
      <c r="BG91" s="366"/>
      <c r="BH91" s="366"/>
      <c r="BI91" s="366"/>
      <c r="BJ91" s="366"/>
      <c r="BK91" s="366"/>
      <c r="BL91" s="366"/>
      <c r="BM91" s="367">
        <f t="shared" si="258"/>
        <v>0</v>
      </c>
      <c r="BN91" s="367">
        <f t="shared" si="255"/>
        <v>0</v>
      </c>
      <c r="BP91" s="352"/>
      <c r="BQ91" s="371"/>
      <c r="BR91" s="372"/>
      <c r="BS91" s="372"/>
      <c r="BT91" s="372"/>
      <c r="BU91" s="373"/>
      <c r="BV91" s="366"/>
      <c r="BW91" s="366"/>
      <c r="BX91" s="366"/>
      <c r="BY91" s="366"/>
      <c r="BZ91" s="366"/>
      <c r="CA91" s="366"/>
      <c r="CB91" s="366"/>
      <c r="CC91" s="366"/>
      <c r="CD91" s="367">
        <f t="shared" si="232"/>
        <v>0</v>
      </c>
      <c r="CE91" s="367">
        <f t="shared" si="233"/>
        <v>0</v>
      </c>
      <c r="CU91" s="352"/>
      <c r="CV91" s="371"/>
      <c r="CW91" s="372"/>
      <c r="CX91" s="372"/>
      <c r="CY91" s="372"/>
      <c r="CZ91" s="373"/>
      <c r="DA91" s="366"/>
      <c r="DB91" s="366"/>
      <c r="DC91" s="366"/>
      <c r="DD91" s="366"/>
      <c r="DE91" s="366"/>
      <c r="DF91" s="366"/>
      <c r="DG91" s="366"/>
      <c r="DH91" s="366"/>
      <c r="DI91" s="367">
        <f t="shared" si="234"/>
        <v>0</v>
      </c>
      <c r="DJ91" s="367">
        <f t="shared" si="235"/>
        <v>0</v>
      </c>
      <c r="DL91" s="352"/>
      <c r="DM91" s="371"/>
      <c r="DN91" s="372"/>
      <c r="DO91" s="372"/>
      <c r="DP91" s="372"/>
      <c r="DQ91" s="373"/>
      <c r="DR91" s="366"/>
      <c r="DS91" s="366"/>
      <c r="DT91" s="366"/>
      <c r="DU91" s="366"/>
      <c r="DV91" s="366"/>
      <c r="DW91" s="366"/>
      <c r="DX91" s="366"/>
      <c r="DY91" s="366"/>
      <c r="DZ91" s="367">
        <f t="shared" si="236"/>
        <v>0</v>
      </c>
      <c r="EA91" s="367">
        <f t="shared" si="237"/>
        <v>0</v>
      </c>
      <c r="EQ91" s="352"/>
      <c r="ER91" s="371"/>
      <c r="ES91" s="372"/>
      <c r="ET91" s="372"/>
      <c r="EU91" s="372"/>
      <c r="EV91" s="373"/>
      <c r="EW91" s="366"/>
      <c r="EX91" s="366"/>
      <c r="EY91" s="366"/>
      <c r="EZ91" s="366"/>
      <c r="FA91" s="366"/>
      <c r="FB91" s="366"/>
      <c r="FC91" s="366"/>
      <c r="FD91" s="366"/>
      <c r="FE91" s="367">
        <f t="shared" si="238"/>
        <v>0</v>
      </c>
      <c r="FF91" s="367">
        <f t="shared" si="239"/>
        <v>0</v>
      </c>
      <c r="FH91" s="352"/>
      <c r="FI91" s="371"/>
      <c r="FJ91" s="372"/>
      <c r="FK91" s="372"/>
      <c r="FL91" s="372"/>
      <c r="FM91" s="373"/>
      <c r="FN91" s="366"/>
      <c r="FO91" s="366"/>
      <c r="FP91" s="366"/>
      <c r="FQ91" s="366"/>
      <c r="FR91" s="366"/>
      <c r="FS91" s="366"/>
      <c r="FT91" s="366"/>
      <c r="FU91" s="366"/>
      <c r="FV91" s="367">
        <f t="shared" si="240"/>
        <v>0</v>
      </c>
      <c r="FW91" s="367">
        <f t="shared" si="241"/>
        <v>0</v>
      </c>
      <c r="FY91" s="352"/>
      <c r="FZ91" s="371"/>
      <c r="GA91" s="372"/>
      <c r="GB91" s="372"/>
      <c r="GC91" s="372"/>
      <c r="GD91" s="373"/>
      <c r="GE91" s="366"/>
      <c r="GF91" s="366"/>
      <c r="GG91" s="366"/>
      <c r="GH91" s="366"/>
      <c r="GI91" s="366"/>
      <c r="GJ91" s="366"/>
      <c r="GK91" s="366"/>
      <c r="GL91" s="366"/>
      <c r="GM91" s="367">
        <f t="shared" si="242"/>
        <v>0</v>
      </c>
      <c r="GN91" s="367">
        <f t="shared" si="243"/>
        <v>0</v>
      </c>
      <c r="GP91" s="352"/>
      <c r="GQ91" s="371"/>
      <c r="GR91" s="372"/>
      <c r="GS91" s="372"/>
      <c r="GT91" s="372"/>
      <c r="GU91" s="373"/>
      <c r="GV91" s="366"/>
      <c r="GW91" s="366"/>
      <c r="GX91" s="366"/>
      <c r="GY91" s="366"/>
      <c r="GZ91" s="366"/>
      <c r="HA91" s="366"/>
      <c r="HB91" s="366"/>
      <c r="HC91" s="366"/>
      <c r="HD91" s="367">
        <f t="shared" si="244"/>
        <v>0</v>
      </c>
      <c r="HE91" s="367">
        <f t="shared" si="245"/>
        <v>0</v>
      </c>
      <c r="HG91" s="352"/>
      <c r="HH91" s="371"/>
      <c r="HI91" s="372"/>
      <c r="HJ91" s="372"/>
      <c r="HK91" s="372"/>
      <c r="HL91" s="373"/>
      <c r="HM91" s="366"/>
      <c r="HN91" s="366"/>
      <c r="HO91" s="366"/>
      <c r="HP91" s="366"/>
      <c r="HQ91" s="366"/>
      <c r="HR91" s="366"/>
      <c r="HS91" s="366"/>
      <c r="HT91" s="366"/>
      <c r="HU91" s="367">
        <f t="shared" si="246"/>
        <v>0</v>
      </c>
      <c r="HV91" s="367">
        <f t="shared" si="247"/>
        <v>0</v>
      </c>
      <c r="HX91" s="352"/>
      <c r="HY91" s="371"/>
      <c r="HZ91" s="372"/>
      <c r="IA91" s="372"/>
      <c r="IB91" s="372"/>
      <c r="IC91" s="373"/>
      <c r="ID91" s="366"/>
      <c r="IE91" s="366"/>
      <c r="IF91" s="366"/>
      <c r="IG91" s="366"/>
      <c r="IH91" s="366"/>
      <c r="II91" s="366"/>
      <c r="IJ91" s="366"/>
      <c r="IK91" s="366"/>
      <c r="IL91" s="367">
        <f t="shared" si="248"/>
        <v>0</v>
      </c>
      <c r="IM91" s="367">
        <f t="shared" si="249"/>
        <v>0</v>
      </c>
    </row>
    <row r="92" spans="3:247">
      <c r="E92" s="362" t="s">
        <v>18</v>
      </c>
      <c r="F92" s="360"/>
      <c r="G92" s="362" t="s">
        <v>25</v>
      </c>
      <c r="H92" s="368"/>
      <c r="I92" s="369"/>
      <c r="J92" s="360"/>
      <c r="K92" s="362"/>
      <c r="L92" s="360"/>
      <c r="M92" s="362"/>
      <c r="N92" s="360"/>
      <c r="O92" s="362"/>
      <c r="Q92" s="352"/>
      <c r="R92" s="371"/>
      <c r="S92" s="372"/>
      <c r="T92" s="372"/>
      <c r="U92" s="372"/>
      <c r="V92" s="373"/>
      <c r="W92" s="366"/>
      <c r="X92" s="366"/>
      <c r="Y92" s="366"/>
      <c r="Z92" s="366"/>
      <c r="AA92" s="366"/>
      <c r="AB92" s="366"/>
      <c r="AC92" s="366"/>
      <c r="AD92" s="366"/>
      <c r="AE92" s="367">
        <f t="shared" si="256"/>
        <v>0</v>
      </c>
      <c r="AF92" s="367">
        <f t="shared" si="251"/>
        <v>0</v>
      </c>
      <c r="AH92" s="351"/>
      <c r="AI92" s="371"/>
      <c r="AJ92" s="372"/>
      <c r="AK92" s="372"/>
      <c r="AL92" s="372"/>
      <c r="AM92" s="373"/>
      <c r="AN92" s="366"/>
      <c r="AO92" s="366"/>
      <c r="AP92" s="366"/>
      <c r="AQ92" s="366"/>
      <c r="AR92" s="366"/>
      <c r="AS92" s="366"/>
      <c r="AT92" s="366"/>
      <c r="AU92" s="366"/>
      <c r="AV92" s="367">
        <f t="shared" si="257"/>
        <v>0</v>
      </c>
      <c r="AW92" s="367">
        <f t="shared" si="253"/>
        <v>0</v>
      </c>
      <c r="AY92" s="352"/>
      <c r="AZ92" s="371"/>
      <c r="BA92" s="372"/>
      <c r="BB92" s="372"/>
      <c r="BC92" s="372"/>
      <c r="BD92" s="373"/>
      <c r="BE92" s="366"/>
      <c r="BF92" s="366"/>
      <c r="BG92" s="366"/>
      <c r="BH92" s="366"/>
      <c r="BI92" s="366"/>
      <c r="BJ92" s="366"/>
      <c r="BK92" s="366"/>
      <c r="BL92" s="366"/>
      <c r="BM92" s="367">
        <f t="shared" si="258"/>
        <v>0</v>
      </c>
      <c r="BN92" s="367">
        <f t="shared" si="255"/>
        <v>0</v>
      </c>
      <c r="BP92" s="352"/>
      <c r="BQ92" s="371"/>
      <c r="BR92" s="372"/>
      <c r="BS92" s="372"/>
      <c r="BT92" s="372"/>
      <c r="BU92" s="373"/>
      <c r="BV92" s="366"/>
      <c r="BW92" s="366"/>
      <c r="BX92" s="366"/>
      <c r="BY92" s="366"/>
      <c r="BZ92" s="366"/>
      <c r="CA92" s="366"/>
      <c r="CB92" s="366"/>
      <c r="CC92" s="366"/>
      <c r="CD92" s="367">
        <f t="shared" si="232"/>
        <v>0</v>
      </c>
      <c r="CE92" s="367">
        <f t="shared" si="233"/>
        <v>0</v>
      </c>
      <c r="CU92" s="352"/>
      <c r="CV92" s="371"/>
      <c r="CW92" s="372"/>
      <c r="CX92" s="372"/>
      <c r="CY92" s="372"/>
      <c r="CZ92" s="373"/>
      <c r="DA92" s="366"/>
      <c r="DB92" s="366"/>
      <c r="DC92" s="366"/>
      <c r="DD92" s="366"/>
      <c r="DE92" s="366"/>
      <c r="DF92" s="366"/>
      <c r="DG92" s="366"/>
      <c r="DH92" s="366"/>
      <c r="DI92" s="367">
        <f t="shared" si="234"/>
        <v>0</v>
      </c>
      <c r="DJ92" s="367">
        <f t="shared" si="235"/>
        <v>0</v>
      </c>
      <c r="DL92" s="352"/>
      <c r="DM92" s="371"/>
      <c r="DN92" s="372"/>
      <c r="DO92" s="372"/>
      <c r="DP92" s="372"/>
      <c r="DQ92" s="373"/>
      <c r="DR92" s="366"/>
      <c r="DS92" s="366"/>
      <c r="DT92" s="366"/>
      <c r="DU92" s="366"/>
      <c r="DV92" s="366"/>
      <c r="DW92" s="366"/>
      <c r="DX92" s="366"/>
      <c r="DY92" s="366"/>
      <c r="DZ92" s="367">
        <f t="shared" si="236"/>
        <v>0</v>
      </c>
      <c r="EA92" s="367">
        <f t="shared" si="237"/>
        <v>0</v>
      </c>
      <c r="EQ92" s="352"/>
      <c r="ER92" s="371"/>
      <c r="ES92" s="372"/>
      <c r="ET92" s="372"/>
      <c r="EU92" s="372"/>
      <c r="EV92" s="373"/>
      <c r="EW92" s="366"/>
      <c r="EX92" s="366"/>
      <c r="EY92" s="366"/>
      <c r="EZ92" s="366"/>
      <c r="FA92" s="366"/>
      <c r="FB92" s="366"/>
      <c r="FC92" s="366"/>
      <c r="FD92" s="366"/>
      <c r="FE92" s="367">
        <f t="shared" si="238"/>
        <v>0</v>
      </c>
      <c r="FF92" s="367">
        <f t="shared" si="239"/>
        <v>0</v>
      </c>
      <c r="FH92" s="352"/>
      <c r="FI92" s="371"/>
      <c r="FJ92" s="372"/>
      <c r="FK92" s="372"/>
      <c r="FL92" s="372"/>
      <c r="FM92" s="373"/>
      <c r="FN92" s="366"/>
      <c r="FO92" s="366"/>
      <c r="FP92" s="366"/>
      <c r="FQ92" s="366"/>
      <c r="FR92" s="366"/>
      <c r="FS92" s="366"/>
      <c r="FT92" s="366"/>
      <c r="FU92" s="366"/>
      <c r="FV92" s="367">
        <f t="shared" si="240"/>
        <v>0</v>
      </c>
      <c r="FW92" s="367">
        <f t="shared" si="241"/>
        <v>0</v>
      </c>
      <c r="FY92" s="352"/>
      <c r="FZ92" s="371"/>
      <c r="GA92" s="372"/>
      <c r="GB92" s="372"/>
      <c r="GC92" s="372"/>
      <c r="GD92" s="373"/>
      <c r="GE92" s="366"/>
      <c r="GF92" s="366"/>
      <c r="GG92" s="366"/>
      <c r="GH92" s="366"/>
      <c r="GI92" s="366"/>
      <c r="GJ92" s="366"/>
      <c r="GK92" s="366"/>
      <c r="GL92" s="366"/>
      <c r="GM92" s="367">
        <f t="shared" si="242"/>
        <v>0</v>
      </c>
      <c r="GN92" s="367">
        <f t="shared" si="243"/>
        <v>0</v>
      </c>
      <c r="GP92" s="352"/>
      <c r="GQ92" s="371"/>
      <c r="GR92" s="372"/>
      <c r="GS92" s="372"/>
      <c r="GT92" s="372"/>
      <c r="GU92" s="373"/>
      <c r="GV92" s="366"/>
      <c r="GW92" s="366"/>
      <c r="GX92" s="366"/>
      <c r="GY92" s="366"/>
      <c r="GZ92" s="366"/>
      <c r="HA92" s="366"/>
      <c r="HB92" s="366"/>
      <c r="HC92" s="366"/>
      <c r="HD92" s="367">
        <f t="shared" si="244"/>
        <v>0</v>
      </c>
      <c r="HE92" s="367">
        <f t="shared" si="245"/>
        <v>0</v>
      </c>
      <c r="HG92" s="352"/>
      <c r="HH92" s="371"/>
      <c r="HI92" s="372"/>
      <c r="HJ92" s="372"/>
      <c r="HK92" s="372"/>
      <c r="HL92" s="373"/>
      <c r="HM92" s="366"/>
      <c r="HN92" s="366"/>
      <c r="HO92" s="366"/>
      <c r="HP92" s="366"/>
      <c r="HQ92" s="366"/>
      <c r="HR92" s="366"/>
      <c r="HS92" s="366"/>
      <c r="HT92" s="366"/>
      <c r="HU92" s="367">
        <f t="shared" si="246"/>
        <v>0</v>
      </c>
      <c r="HV92" s="367">
        <f t="shared" si="247"/>
        <v>0</v>
      </c>
      <c r="HX92" s="352"/>
      <c r="HY92" s="371"/>
      <c r="HZ92" s="372"/>
      <c r="IA92" s="372"/>
      <c r="IB92" s="372"/>
      <c r="IC92" s="373"/>
      <c r="ID92" s="366"/>
      <c r="IE92" s="366"/>
      <c r="IF92" s="366"/>
      <c r="IG92" s="366"/>
      <c r="IH92" s="366"/>
      <c r="II92" s="366"/>
      <c r="IJ92" s="366"/>
      <c r="IK92" s="366"/>
      <c r="IL92" s="367">
        <f t="shared" si="248"/>
        <v>0</v>
      </c>
      <c r="IM92" s="367">
        <f t="shared" si="249"/>
        <v>0</v>
      </c>
    </row>
    <row r="93" spans="3:247">
      <c r="E93" s="375" t="s">
        <v>1</v>
      </c>
      <c r="F93" s="376"/>
      <c r="G93" s="377"/>
      <c r="H93" s="368"/>
      <c r="I93" s="378"/>
      <c r="J93" s="360"/>
      <c r="K93" s="360"/>
      <c r="L93" s="360"/>
      <c r="M93" s="360"/>
      <c r="N93" s="360"/>
      <c r="O93" s="360"/>
      <c r="Q93" s="352"/>
      <c r="R93" s="379"/>
      <c r="S93" s="380"/>
      <c r="T93" s="380"/>
      <c r="U93" s="380"/>
      <c r="V93" s="381"/>
      <c r="W93" s="382">
        <f t="shared" ref="W93:AD93" si="259">SUM(W83:W92)</f>
        <v>0</v>
      </c>
      <c r="X93" s="382">
        <f t="shared" si="259"/>
        <v>0</v>
      </c>
      <c r="Y93" s="382">
        <f t="shared" si="259"/>
        <v>0</v>
      </c>
      <c r="Z93" s="382">
        <f t="shared" si="259"/>
        <v>0</v>
      </c>
      <c r="AA93" s="382">
        <f t="shared" si="259"/>
        <v>0</v>
      </c>
      <c r="AB93" s="382">
        <f t="shared" si="259"/>
        <v>0</v>
      </c>
      <c r="AC93" s="382">
        <f t="shared" si="259"/>
        <v>0</v>
      </c>
      <c r="AD93" s="382">
        <f t="shared" si="259"/>
        <v>0</v>
      </c>
      <c r="AE93" s="367">
        <f>SUM(R93:V93)</f>
        <v>0</v>
      </c>
      <c r="AF93" s="367">
        <f>SUM(W93:AD93)</f>
        <v>0</v>
      </c>
      <c r="AH93" s="351"/>
      <c r="AI93" s="379"/>
      <c r="AJ93" s="380"/>
      <c r="AK93" s="380"/>
      <c r="AL93" s="380"/>
      <c r="AM93" s="381"/>
      <c r="AN93" s="382">
        <f t="shared" ref="AN93:AU93" si="260">SUM(AN83:AN92)</f>
        <v>0</v>
      </c>
      <c r="AO93" s="382">
        <f t="shared" si="260"/>
        <v>0</v>
      </c>
      <c r="AP93" s="382">
        <f t="shared" si="260"/>
        <v>0</v>
      </c>
      <c r="AQ93" s="382">
        <f t="shared" si="260"/>
        <v>0</v>
      </c>
      <c r="AR93" s="382">
        <f t="shared" si="260"/>
        <v>0</v>
      </c>
      <c r="AS93" s="382">
        <f t="shared" si="260"/>
        <v>0</v>
      </c>
      <c r="AT93" s="382">
        <f t="shared" si="260"/>
        <v>0</v>
      </c>
      <c r="AU93" s="382">
        <f t="shared" si="260"/>
        <v>0</v>
      </c>
      <c r="AV93" s="367">
        <f>SUM(AI93:AM93)</f>
        <v>0</v>
      </c>
      <c r="AW93" s="367">
        <f>SUM(AN93:AU93)</f>
        <v>0</v>
      </c>
      <c r="AY93" s="352"/>
      <c r="AZ93" s="379"/>
      <c r="BA93" s="380"/>
      <c r="BB93" s="380"/>
      <c r="BC93" s="380"/>
      <c r="BD93" s="381"/>
      <c r="BE93" s="382">
        <f t="shared" ref="BE93:BL93" si="261">SUM(BE83:BE92)</f>
        <v>0</v>
      </c>
      <c r="BF93" s="382">
        <f t="shared" si="261"/>
        <v>0</v>
      </c>
      <c r="BG93" s="382">
        <f t="shared" si="261"/>
        <v>0</v>
      </c>
      <c r="BH93" s="382">
        <f t="shared" si="261"/>
        <v>0</v>
      </c>
      <c r="BI93" s="382">
        <f t="shared" si="261"/>
        <v>0</v>
      </c>
      <c r="BJ93" s="382">
        <f t="shared" si="261"/>
        <v>0</v>
      </c>
      <c r="BK93" s="382">
        <f t="shared" si="261"/>
        <v>0</v>
      </c>
      <c r="BL93" s="382">
        <f t="shared" si="261"/>
        <v>0</v>
      </c>
      <c r="BM93" s="367">
        <f>SUM(AZ93:BD93)</f>
        <v>0</v>
      </c>
      <c r="BN93" s="367">
        <f>SUM(BE93:BL93)</f>
        <v>0</v>
      </c>
      <c r="BP93" s="352"/>
      <c r="BQ93" s="379"/>
      <c r="BR93" s="380"/>
      <c r="BS93" s="380"/>
      <c r="BT93" s="380"/>
      <c r="BU93" s="381"/>
      <c r="BV93" s="382">
        <f t="shared" ref="BV93:CC93" si="262">SUM(BV83:BV92)</f>
        <v>0</v>
      </c>
      <c r="BW93" s="382">
        <f t="shared" si="262"/>
        <v>0</v>
      </c>
      <c r="BX93" s="382">
        <f t="shared" si="262"/>
        <v>0</v>
      </c>
      <c r="BY93" s="382">
        <f t="shared" si="262"/>
        <v>0</v>
      </c>
      <c r="BZ93" s="382">
        <f t="shared" si="262"/>
        <v>0</v>
      </c>
      <c r="CA93" s="382">
        <f t="shared" si="262"/>
        <v>0</v>
      </c>
      <c r="CB93" s="382">
        <f t="shared" si="262"/>
        <v>0</v>
      </c>
      <c r="CC93" s="382">
        <f t="shared" si="262"/>
        <v>0</v>
      </c>
      <c r="CD93" s="367">
        <f>SUM(BQ93:BU93)</f>
        <v>0</v>
      </c>
      <c r="CE93" s="367">
        <f>SUM(BV93:CC93)</f>
        <v>0</v>
      </c>
      <c r="CU93" s="352"/>
      <c r="CV93" s="379"/>
      <c r="CW93" s="380"/>
      <c r="CX93" s="380"/>
      <c r="CY93" s="380"/>
      <c r="CZ93" s="381"/>
      <c r="DA93" s="382">
        <f t="shared" ref="DA93:DH93" si="263">SUM(DA83:DA92)</f>
        <v>0</v>
      </c>
      <c r="DB93" s="382">
        <f t="shared" si="263"/>
        <v>0</v>
      </c>
      <c r="DC93" s="382">
        <f t="shared" si="263"/>
        <v>0</v>
      </c>
      <c r="DD93" s="382">
        <f t="shared" si="263"/>
        <v>0</v>
      </c>
      <c r="DE93" s="382">
        <f t="shared" si="263"/>
        <v>0</v>
      </c>
      <c r="DF93" s="382">
        <f t="shared" si="263"/>
        <v>0</v>
      </c>
      <c r="DG93" s="382">
        <f t="shared" si="263"/>
        <v>0</v>
      </c>
      <c r="DH93" s="382">
        <f t="shared" si="263"/>
        <v>0</v>
      </c>
      <c r="DI93" s="367">
        <f>SUM(CV93:CZ93)</f>
        <v>0</v>
      </c>
      <c r="DJ93" s="367">
        <f>SUM(DA93:DH93)</f>
        <v>0</v>
      </c>
      <c r="DL93" s="352"/>
      <c r="DM93" s="379"/>
      <c r="DN93" s="380"/>
      <c r="DO93" s="380"/>
      <c r="DP93" s="380"/>
      <c r="DQ93" s="381"/>
      <c r="DR93" s="382">
        <f t="shared" ref="DR93:DY93" si="264">SUM(DR83:DR92)</f>
        <v>0</v>
      </c>
      <c r="DS93" s="382">
        <f t="shared" si="264"/>
        <v>0</v>
      </c>
      <c r="DT93" s="382">
        <f t="shared" si="264"/>
        <v>0</v>
      </c>
      <c r="DU93" s="382">
        <f t="shared" si="264"/>
        <v>0</v>
      </c>
      <c r="DV93" s="382">
        <f t="shared" si="264"/>
        <v>0</v>
      </c>
      <c r="DW93" s="382">
        <f t="shared" si="264"/>
        <v>0</v>
      </c>
      <c r="DX93" s="382">
        <f t="shared" si="264"/>
        <v>0</v>
      </c>
      <c r="DY93" s="382">
        <f t="shared" si="264"/>
        <v>0</v>
      </c>
      <c r="DZ93" s="367">
        <f>SUM(DM93:DQ93)</f>
        <v>0</v>
      </c>
      <c r="EA93" s="367">
        <f>SUM(DR93:DY93)</f>
        <v>0</v>
      </c>
      <c r="EQ93" s="352"/>
      <c r="ER93" s="379"/>
      <c r="ES93" s="380"/>
      <c r="ET93" s="380"/>
      <c r="EU93" s="380"/>
      <c r="EV93" s="381"/>
      <c r="EW93" s="382">
        <f t="shared" ref="EW93:FD93" si="265">SUM(EW83:EW92)</f>
        <v>0</v>
      </c>
      <c r="EX93" s="382">
        <f t="shared" si="265"/>
        <v>0</v>
      </c>
      <c r="EY93" s="382">
        <f t="shared" si="265"/>
        <v>0</v>
      </c>
      <c r="EZ93" s="382">
        <f t="shared" si="265"/>
        <v>0</v>
      </c>
      <c r="FA93" s="382">
        <f t="shared" si="265"/>
        <v>0</v>
      </c>
      <c r="FB93" s="382">
        <f t="shared" si="265"/>
        <v>0</v>
      </c>
      <c r="FC93" s="382">
        <f t="shared" si="265"/>
        <v>0</v>
      </c>
      <c r="FD93" s="382">
        <f t="shared" si="265"/>
        <v>0</v>
      </c>
      <c r="FE93" s="367">
        <f>SUM(ER93:EV93)</f>
        <v>0</v>
      </c>
      <c r="FF93" s="367">
        <f>SUM(EW93:FD93)</f>
        <v>0</v>
      </c>
      <c r="FH93" s="352"/>
      <c r="FI93" s="379"/>
      <c r="FJ93" s="380"/>
      <c r="FK93" s="380"/>
      <c r="FL93" s="380"/>
      <c r="FM93" s="381"/>
      <c r="FN93" s="382">
        <f t="shared" ref="FN93:FU93" si="266">SUM(FN83:FN92)</f>
        <v>0</v>
      </c>
      <c r="FO93" s="382">
        <f t="shared" si="266"/>
        <v>0</v>
      </c>
      <c r="FP93" s="382">
        <f t="shared" si="266"/>
        <v>0</v>
      </c>
      <c r="FQ93" s="382">
        <f t="shared" si="266"/>
        <v>0</v>
      </c>
      <c r="FR93" s="382">
        <f t="shared" si="266"/>
        <v>0</v>
      </c>
      <c r="FS93" s="382">
        <f t="shared" si="266"/>
        <v>0</v>
      </c>
      <c r="FT93" s="382">
        <f t="shared" si="266"/>
        <v>0</v>
      </c>
      <c r="FU93" s="382">
        <f t="shared" si="266"/>
        <v>0</v>
      </c>
      <c r="FV93" s="367">
        <f>SUM(FI93:FM93)</f>
        <v>0</v>
      </c>
      <c r="FW93" s="367">
        <f>SUM(FN93:FU93)</f>
        <v>0</v>
      </c>
      <c r="FY93" s="352"/>
      <c r="FZ93" s="379"/>
      <c r="GA93" s="380"/>
      <c r="GB93" s="380"/>
      <c r="GC93" s="380"/>
      <c r="GD93" s="381"/>
      <c r="GE93" s="382">
        <f t="shared" ref="GE93:GL93" si="267">SUM(GE83:GE92)</f>
        <v>0</v>
      </c>
      <c r="GF93" s="382">
        <f t="shared" si="267"/>
        <v>0</v>
      </c>
      <c r="GG93" s="382">
        <f t="shared" si="267"/>
        <v>0</v>
      </c>
      <c r="GH93" s="382">
        <f t="shared" si="267"/>
        <v>0</v>
      </c>
      <c r="GI93" s="382">
        <f t="shared" si="267"/>
        <v>0</v>
      </c>
      <c r="GJ93" s="382">
        <f t="shared" si="267"/>
        <v>0</v>
      </c>
      <c r="GK93" s="382">
        <f t="shared" si="267"/>
        <v>0</v>
      </c>
      <c r="GL93" s="382">
        <f t="shared" si="267"/>
        <v>0</v>
      </c>
      <c r="GM93" s="367">
        <f>SUM(FZ93:GD93)</f>
        <v>0</v>
      </c>
      <c r="GN93" s="367">
        <f>SUM(GE93:GL93)</f>
        <v>0</v>
      </c>
      <c r="GP93" s="352"/>
      <c r="GQ93" s="379"/>
      <c r="GR93" s="380"/>
      <c r="GS93" s="380"/>
      <c r="GT93" s="380"/>
      <c r="GU93" s="381"/>
      <c r="GV93" s="382">
        <f t="shared" ref="GV93:HC93" si="268">SUM(GV83:GV92)</f>
        <v>0</v>
      </c>
      <c r="GW93" s="382">
        <f t="shared" si="268"/>
        <v>0</v>
      </c>
      <c r="GX93" s="382">
        <f t="shared" si="268"/>
        <v>0</v>
      </c>
      <c r="GY93" s="382">
        <f t="shared" si="268"/>
        <v>0</v>
      </c>
      <c r="GZ93" s="382">
        <f t="shared" si="268"/>
        <v>0</v>
      </c>
      <c r="HA93" s="382">
        <f t="shared" si="268"/>
        <v>0</v>
      </c>
      <c r="HB93" s="382">
        <f t="shared" si="268"/>
        <v>0</v>
      </c>
      <c r="HC93" s="382">
        <f t="shared" si="268"/>
        <v>0</v>
      </c>
      <c r="HD93" s="367">
        <f>SUM(GQ93:GU93)</f>
        <v>0</v>
      </c>
      <c r="HE93" s="367">
        <f>SUM(GV93:HC93)</f>
        <v>0</v>
      </c>
      <c r="HG93" s="352"/>
      <c r="HH93" s="379"/>
      <c r="HI93" s="380"/>
      <c r="HJ93" s="380"/>
      <c r="HK93" s="380"/>
      <c r="HL93" s="381"/>
      <c r="HM93" s="382">
        <f t="shared" ref="HM93:HT93" si="269">SUM(HM83:HM92)</f>
        <v>0</v>
      </c>
      <c r="HN93" s="382">
        <f t="shared" si="269"/>
        <v>0</v>
      </c>
      <c r="HO93" s="382">
        <f t="shared" si="269"/>
        <v>0</v>
      </c>
      <c r="HP93" s="382">
        <f t="shared" si="269"/>
        <v>0</v>
      </c>
      <c r="HQ93" s="382">
        <f t="shared" si="269"/>
        <v>0</v>
      </c>
      <c r="HR93" s="382">
        <f t="shared" si="269"/>
        <v>0</v>
      </c>
      <c r="HS93" s="382">
        <f t="shared" si="269"/>
        <v>0</v>
      </c>
      <c r="HT93" s="382">
        <f t="shared" si="269"/>
        <v>0</v>
      </c>
      <c r="HU93" s="367">
        <f>SUM(HH93:HL93)</f>
        <v>0</v>
      </c>
      <c r="HV93" s="367">
        <f>SUM(HM93:HT93)</f>
        <v>0</v>
      </c>
      <c r="HX93" s="352"/>
      <c r="HY93" s="379"/>
      <c r="HZ93" s="380"/>
      <c r="IA93" s="380"/>
      <c r="IB93" s="380"/>
      <c r="IC93" s="381"/>
      <c r="ID93" s="382">
        <f t="shared" ref="ID93:IK93" si="270">SUM(ID83:ID92)</f>
        <v>0</v>
      </c>
      <c r="IE93" s="382">
        <f t="shared" si="270"/>
        <v>0</v>
      </c>
      <c r="IF93" s="382">
        <f t="shared" si="270"/>
        <v>0</v>
      </c>
      <c r="IG93" s="382">
        <f t="shared" si="270"/>
        <v>0</v>
      </c>
      <c r="IH93" s="382">
        <f t="shared" si="270"/>
        <v>0</v>
      </c>
      <c r="II93" s="382">
        <f t="shared" si="270"/>
        <v>0</v>
      </c>
      <c r="IJ93" s="382">
        <f t="shared" si="270"/>
        <v>0</v>
      </c>
      <c r="IK93" s="382">
        <f t="shared" si="270"/>
        <v>0</v>
      </c>
      <c r="IL93" s="367">
        <f>SUM(HY93:IC93)</f>
        <v>0</v>
      </c>
      <c r="IM93" s="367">
        <f>SUM(ID93:IK93)</f>
        <v>0</v>
      </c>
    </row>
    <row r="94" spans="3:247">
      <c r="F94" s="360"/>
      <c r="G94" s="360"/>
      <c r="H94" s="368"/>
      <c r="I94" s="360"/>
      <c r="J94" s="360"/>
      <c r="K94" s="360"/>
      <c r="L94" s="360"/>
      <c r="M94" s="360"/>
      <c r="N94" s="360"/>
      <c r="O94" s="360"/>
      <c r="Q94" s="352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H94" s="351"/>
      <c r="AY94" s="352"/>
    </row>
    <row r="95" spans="3:247">
      <c r="F95" s="360"/>
      <c r="H95" s="368"/>
      <c r="N95" s="360"/>
      <c r="Q95" s="352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H95" s="351"/>
      <c r="AY95" s="352"/>
    </row>
    <row r="96" spans="3:247">
      <c r="F96" s="360"/>
      <c r="N96" s="360"/>
      <c r="Q96" s="352"/>
      <c r="AH96" s="351"/>
      <c r="AY96" s="352"/>
    </row>
    <row r="97" spans="5:51">
      <c r="E97" s="384"/>
      <c r="F97" s="385"/>
      <c r="N97" s="360"/>
      <c r="Q97" s="352"/>
      <c r="AH97" s="351"/>
      <c r="AY97" s="352"/>
    </row>
    <row r="98" spans="5:51">
      <c r="E98" s="386"/>
      <c r="F98" s="378"/>
      <c r="N98" s="360"/>
      <c r="Q98" s="352"/>
      <c r="AH98" s="351"/>
      <c r="AY98" s="352"/>
    </row>
    <row r="99" spans="5:51">
      <c r="E99" s="386"/>
      <c r="F99" s="378"/>
      <c r="N99" s="360"/>
      <c r="Q99" s="352"/>
      <c r="AH99" s="351"/>
      <c r="AY99" s="352"/>
    </row>
    <row r="100" spans="5:51">
      <c r="E100" s="386"/>
      <c r="F100" s="378"/>
      <c r="N100" s="360"/>
      <c r="Q100" s="352"/>
      <c r="AH100" s="351"/>
      <c r="AY100" s="352"/>
    </row>
    <row r="101" spans="5:51">
      <c r="E101" s="386"/>
      <c r="F101" s="378"/>
      <c r="N101" s="360"/>
      <c r="Q101" s="352"/>
      <c r="AH101" s="351"/>
      <c r="AY101" s="352"/>
    </row>
    <row r="102" spans="5:51">
      <c r="E102" s="386"/>
      <c r="F102" s="378"/>
      <c r="N102" s="360"/>
      <c r="Q102" s="352"/>
      <c r="AH102" s="351"/>
      <c r="AY102" s="352"/>
    </row>
    <row r="103" spans="5:51">
      <c r="E103" s="386"/>
      <c r="F103" s="378"/>
      <c r="N103" s="360"/>
      <c r="Q103" s="352"/>
      <c r="AH103" s="351"/>
      <c r="AY103" s="352"/>
    </row>
    <row r="104" spans="5:51">
      <c r="E104" s="386"/>
      <c r="F104" s="378"/>
      <c r="N104" s="360"/>
      <c r="Q104" s="352"/>
      <c r="AH104" s="351"/>
      <c r="AY104" s="352"/>
    </row>
    <row r="105" spans="5:51" ht="12.6" customHeight="1">
      <c r="E105" s="386"/>
      <c r="F105" s="378"/>
      <c r="N105" s="360"/>
      <c r="Q105" s="352"/>
      <c r="AH105" s="351"/>
      <c r="AY105" s="352"/>
    </row>
    <row r="106" spans="5:51" ht="12.6" customHeight="1">
      <c r="E106" s="386"/>
      <c r="F106" s="378"/>
      <c r="N106" s="360"/>
      <c r="Q106" s="352"/>
      <c r="AH106" s="351"/>
      <c r="AY106" s="352"/>
    </row>
    <row r="107" spans="5:51">
      <c r="E107" s="386"/>
      <c r="F107" s="378"/>
      <c r="N107" s="360"/>
      <c r="Q107" s="352"/>
      <c r="AH107" s="351"/>
      <c r="AY107" s="352"/>
    </row>
    <row r="108" spans="5:51">
      <c r="E108" s="386"/>
      <c r="F108" s="378"/>
      <c r="N108" s="360"/>
      <c r="Q108" s="352"/>
      <c r="AH108" s="351"/>
      <c r="AY108" s="352"/>
    </row>
    <row r="109" spans="5:51">
      <c r="E109" s="386"/>
      <c r="F109" s="378"/>
      <c r="N109" s="360"/>
      <c r="Q109" s="352"/>
      <c r="AH109" s="351"/>
      <c r="AY109" s="352"/>
    </row>
    <row r="110" spans="5:51">
      <c r="E110" s="386"/>
      <c r="F110" s="378"/>
      <c r="N110" s="360"/>
      <c r="Q110" s="352"/>
      <c r="AH110" s="351"/>
      <c r="AY110" s="352"/>
    </row>
    <row r="111" spans="5:51">
      <c r="E111" s="386"/>
      <c r="F111" s="378"/>
      <c r="N111" s="360"/>
      <c r="Q111" s="352"/>
      <c r="AH111" s="351"/>
      <c r="AY111" s="352"/>
    </row>
    <row r="112" spans="5:51">
      <c r="E112" s="386"/>
      <c r="F112" s="378"/>
      <c r="N112" s="360"/>
      <c r="Q112" s="352"/>
      <c r="AH112" s="351"/>
      <c r="AY112" s="352"/>
    </row>
    <row r="113" spans="5:51">
      <c r="E113" s="386"/>
      <c r="F113" s="378"/>
      <c r="N113" s="360"/>
      <c r="Q113" s="352"/>
      <c r="AH113" s="351"/>
      <c r="AY113" s="352"/>
    </row>
    <row r="114" spans="5:51">
      <c r="E114" s="386"/>
      <c r="F114" s="378"/>
      <c r="N114" s="360"/>
      <c r="Q114" s="352"/>
      <c r="AH114" s="351"/>
      <c r="AY114" s="352"/>
    </row>
    <row r="115" spans="5:51">
      <c r="E115" s="386"/>
      <c r="F115" s="378"/>
      <c r="N115" s="360"/>
      <c r="Q115" s="352"/>
      <c r="AH115" s="351"/>
      <c r="AY115" s="352"/>
    </row>
    <row r="116" spans="5:51">
      <c r="E116" s="386"/>
      <c r="F116" s="378"/>
      <c r="N116" s="360"/>
      <c r="Q116" s="352"/>
      <c r="AH116" s="351"/>
      <c r="AY116" s="352"/>
    </row>
    <row r="117" spans="5:51">
      <c r="E117" s="386"/>
      <c r="F117" s="378"/>
      <c r="N117" s="360"/>
      <c r="Q117" s="352"/>
      <c r="AH117" s="351"/>
      <c r="AY117" s="352"/>
    </row>
    <row r="118" spans="5:51">
      <c r="E118" s="386"/>
      <c r="F118" s="378"/>
      <c r="N118" s="360"/>
      <c r="Q118" s="352"/>
      <c r="AH118" s="351"/>
      <c r="AY118" s="352"/>
    </row>
    <row r="119" spans="5:51">
      <c r="E119" s="386"/>
      <c r="F119" s="378"/>
      <c r="N119" s="360"/>
      <c r="Q119" s="352"/>
      <c r="AH119" s="351"/>
      <c r="AY119" s="352"/>
    </row>
    <row r="120" spans="5:51">
      <c r="E120" s="386"/>
      <c r="F120" s="378"/>
      <c r="N120" s="360"/>
      <c r="Q120" s="352"/>
      <c r="AH120" s="351"/>
    </row>
    <row r="121" spans="5:51">
      <c r="E121" s="386"/>
      <c r="F121" s="378"/>
      <c r="N121" s="360"/>
      <c r="Q121" s="352"/>
      <c r="AH121" s="351"/>
    </row>
    <row r="122" spans="5:51">
      <c r="E122" s="386"/>
      <c r="F122" s="378"/>
      <c r="N122" s="360"/>
      <c r="Q122" s="352"/>
      <c r="AH122" s="351"/>
    </row>
    <row r="123" spans="5:51">
      <c r="E123" s="386"/>
      <c r="F123" s="378"/>
      <c r="N123" s="360"/>
      <c r="Q123" s="352"/>
      <c r="AH123" s="351"/>
    </row>
    <row r="124" spans="5:51">
      <c r="E124" s="386"/>
      <c r="F124" s="378"/>
      <c r="N124" s="360"/>
      <c r="Q124" s="352"/>
      <c r="AH124" s="351"/>
    </row>
    <row r="125" spans="5:51">
      <c r="E125" s="386"/>
      <c r="F125" s="378"/>
      <c r="N125" s="360"/>
      <c r="Q125" s="352"/>
      <c r="AH125" s="351"/>
    </row>
    <row r="126" spans="5:51">
      <c r="E126" s="386"/>
      <c r="F126" s="378"/>
      <c r="N126" s="360"/>
      <c r="Q126" s="352"/>
      <c r="AH126" s="351"/>
    </row>
    <row r="127" spans="5:51">
      <c r="E127" s="386"/>
      <c r="F127" s="378"/>
      <c r="N127" s="360"/>
      <c r="Q127" s="352"/>
      <c r="AH127" s="351"/>
    </row>
    <row r="128" spans="5:51">
      <c r="E128" s="386"/>
      <c r="F128" s="378"/>
      <c r="N128" s="360"/>
      <c r="Q128" s="352"/>
      <c r="AH128" s="351"/>
    </row>
    <row r="129" spans="5:34">
      <c r="E129" s="386"/>
      <c r="F129" s="378"/>
      <c r="N129" s="360"/>
      <c r="Q129" s="352"/>
      <c r="AH129" s="351"/>
    </row>
    <row r="130" spans="5:34">
      <c r="E130" s="386"/>
      <c r="F130" s="378"/>
      <c r="N130" s="360"/>
      <c r="Q130" s="352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H130" s="351"/>
    </row>
    <row r="131" spans="5:34">
      <c r="E131" s="386"/>
      <c r="F131" s="378"/>
      <c r="N131" s="360"/>
      <c r="Q131" s="352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H131" s="351"/>
    </row>
    <row r="132" spans="5:34">
      <c r="E132" s="386"/>
      <c r="F132" s="378"/>
      <c r="N132" s="360"/>
      <c r="Q132" s="352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H132" s="351"/>
    </row>
    <row r="133" spans="5:34">
      <c r="E133" s="386"/>
      <c r="F133" s="378"/>
      <c r="N133" s="360"/>
      <c r="Q133" s="352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H133" s="351"/>
    </row>
    <row r="134" spans="5:34">
      <c r="E134" s="386"/>
      <c r="F134" s="378"/>
      <c r="N134" s="360"/>
      <c r="Q134" s="352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H134" s="351"/>
    </row>
    <row r="135" spans="5:34">
      <c r="E135" s="386"/>
      <c r="F135" s="378"/>
      <c r="N135" s="360"/>
      <c r="Q135" s="352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H135" s="351"/>
    </row>
    <row r="136" spans="5:34">
      <c r="F136" s="360"/>
      <c r="N136" s="360"/>
      <c r="Q136" s="352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H136" s="351"/>
    </row>
    <row r="137" spans="5:34">
      <c r="F137" s="360"/>
      <c r="N137" s="360"/>
      <c r="Q137" s="352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H137" s="351"/>
    </row>
    <row r="138" spans="5:34">
      <c r="F138" s="360"/>
      <c r="N138" s="360"/>
      <c r="Q138" s="352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H138" s="351"/>
    </row>
    <row r="139" spans="5:34">
      <c r="F139" s="360"/>
      <c r="N139" s="360"/>
      <c r="Q139" s="352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H139" s="351"/>
    </row>
    <row r="140" spans="5:34">
      <c r="F140" s="360"/>
      <c r="N140" s="360"/>
      <c r="Q140" s="352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H140" s="351"/>
    </row>
    <row r="141" spans="5:34">
      <c r="F141" s="360"/>
      <c r="N141" s="360"/>
      <c r="Q141" s="352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H141" s="351"/>
    </row>
    <row r="142" spans="5:34">
      <c r="F142" s="360"/>
      <c r="Q142" s="352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H142" s="351"/>
    </row>
    <row r="143" spans="5:34">
      <c r="F143" s="360"/>
      <c r="Q143" s="352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H143" s="351"/>
    </row>
    <row r="144" spans="5:34">
      <c r="F144" s="360"/>
      <c r="Q144" s="352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H144" s="351"/>
    </row>
    <row r="145" spans="6:34">
      <c r="F145" s="360"/>
      <c r="Q145" s="352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H145" s="351"/>
    </row>
    <row r="146" spans="6:34">
      <c r="F146" s="360"/>
      <c r="Q146" s="352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H146" s="351"/>
    </row>
    <row r="147" spans="6:34">
      <c r="F147" s="360"/>
      <c r="Q147" s="352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H147" s="351"/>
    </row>
    <row r="148" spans="6:34">
      <c r="F148" s="360"/>
      <c r="Q148" s="352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H148" s="351"/>
    </row>
    <row r="149" spans="6:34">
      <c r="F149" s="360"/>
      <c r="Q149" s="352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H149" s="351"/>
    </row>
    <row r="150" spans="6:34">
      <c r="F150" s="360"/>
      <c r="Q150" s="352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H150" s="351"/>
    </row>
    <row r="151" spans="6:34">
      <c r="F151" s="360"/>
      <c r="Q151" s="352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H151" s="351"/>
    </row>
    <row r="152" spans="6:34">
      <c r="F152" s="360"/>
      <c r="Q152" s="352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H152" s="351"/>
    </row>
    <row r="153" spans="6:34">
      <c r="F153" s="360"/>
      <c r="Q153" s="352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H153" s="351"/>
    </row>
    <row r="154" spans="6:34">
      <c r="F154" s="360"/>
      <c r="Q154" s="352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H154" s="351"/>
    </row>
    <row r="155" spans="6:34">
      <c r="F155" s="360"/>
      <c r="Q155" s="352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H155" s="351"/>
    </row>
    <row r="156" spans="6:34">
      <c r="Q156" s="352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H156" s="351"/>
    </row>
    <row r="157" spans="6:34">
      <c r="Q157" s="352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H157" s="351"/>
    </row>
    <row r="158" spans="6:34">
      <c r="Q158" s="352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H158" s="351"/>
    </row>
    <row r="159" spans="6:34">
      <c r="Q159" s="352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H159" s="351"/>
    </row>
    <row r="160" spans="6:34">
      <c r="Q160" s="352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H160" s="351"/>
    </row>
    <row r="161" spans="17:34">
      <c r="Q161" s="352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H161" s="351"/>
    </row>
    <row r="162" spans="17:34">
      <c r="Q162" s="352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H162" s="351"/>
    </row>
    <row r="163" spans="17:34">
      <c r="Q163" s="352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H163" s="351"/>
    </row>
    <row r="164" spans="17:34">
      <c r="Q164" s="352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  <c r="AF164" s="361"/>
      <c r="AH164" s="351"/>
    </row>
    <row r="165" spans="17:34">
      <c r="Q165" s="352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  <c r="AF165" s="361"/>
      <c r="AH165" s="351"/>
    </row>
    <row r="166" spans="17:34">
      <c r="Q166" s="352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  <c r="AF166" s="361"/>
      <c r="AH166" s="351"/>
    </row>
    <row r="167" spans="17:34">
      <c r="Q167" s="352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1"/>
      <c r="AD167" s="361"/>
      <c r="AE167" s="361"/>
      <c r="AF167" s="361"/>
      <c r="AH167" s="351"/>
    </row>
    <row r="168" spans="17:34">
      <c r="Q168" s="352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H168" s="351"/>
    </row>
    <row r="169" spans="17:34">
      <c r="Q169" s="352"/>
      <c r="R169" s="361"/>
      <c r="S169" s="361"/>
      <c r="T169" s="361"/>
      <c r="U169" s="361"/>
      <c r="V169" s="361"/>
      <c r="W169" s="361"/>
      <c r="X169" s="361"/>
      <c r="Y169" s="361"/>
      <c r="Z169" s="361"/>
      <c r="AA169" s="361"/>
      <c r="AB169" s="361"/>
      <c r="AC169" s="361"/>
      <c r="AD169" s="361"/>
      <c r="AE169" s="361"/>
      <c r="AF169" s="361"/>
      <c r="AH169" s="351"/>
    </row>
    <row r="170" spans="17:34">
      <c r="Q170" s="352"/>
      <c r="R170" s="361"/>
      <c r="S170" s="361"/>
      <c r="T170" s="361"/>
      <c r="U170" s="361"/>
      <c r="V170" s="361"/>
      <c r="W170" s="361"/>
      <c r="X170" s="361"/>
      <c r="Y170" s="361"/>
      <c r="Z170" s="361"/>
      <c r="AA170" s="361"/>
      <c r="AB170" s="361"/>
      <c r="AC170" s="361"/>
      <c r="AD170" s="361"/>
      <c r="AE170" s="361"/>
      <c r="AF170" s="361"/>
      <c r="AH170" s="351"/>
    </row>
    <row r="171" spans="17:34">
      <c r="Q171" s="352"/>
      <c r="R171" s="361"/>
      <c r="S171" s="361"/>
      <c r="T171" s="361"/>
      <c r="U171" s="361"/>
      <c r="V171" s="361"/>
      <c r="W171" s="361"/>
      <c r="X171" s="361"/>
      <c r="Y171" s="361"/>
      <c r="Z171" s="361"/>
      <c r="AA171" s="361"/>
      <c r="AB171" s="361"/>
      <c r="AC171" s="361"/>
      <c r="AD171" s="361"/>
      <c r="AE171" s="361"/>
      <c r="AF171" s="361"/>
      <c r="AH171" s="351"/>
    </row>
    <row r="172" spans="17:34">
      <c r="Q172" s="352"/>
      <c r="R172" s="361"/>
      <c r="S172" s="361"/>
      <c r="T172" s="361"/>
      <c r="U172" s="361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61"/>
      <c r="AF172" s="361"/>
      <c r="AH172" s="351"/>
    </row>
    <row r="173" spans="17:34">
      <c r="Q173" s="352"/>
      <c r="R173" s="361"/>
      <c r="S173" s="361"/>
      <c r="T173" s="361"/>
      <c r="U173" s="361"/>
      <c r="V173" s="361"/>
      <c r="W173" s="361"/>
      <c r="X173" s="361"/>
      <c r="Y173" s="361"/>
      <c r="Z173" s="361"/>
      <c r="AA173" s="361"/>
      <c r="AB173" s="361"/>
      <c r="AC173" s="361"/>
      <c r="AD173" s="361"/>
      <c r="AE173" s="361"/>
      <c r="AF173" s="361"/>
      <c r="AH173" s="351"/>
    </row>
    <row r="174" spans="17:34">
      <c r="Q174" s="352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1"/>
      <c r="AD174" s="361"/>
      <c r="AE174" s="361"/>
      <c r="AF174" s="361"/>
      <c r="AH174" s="351"/>
    </row>
    <row r="175" spans="17:34">
      <c r="Q175" s="352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1"/>
      <c r="AB175" s="361"/>
      <c r="AC175" s="361"/>
      <c r="AD175" s="361"/>
      <c r="AE175" s="361"/>
      <c r="AF175" s="361"/>
      <c r="AH175" s="351"/>
    </row>
    <row r="176" spans="17:34">
      <c r="Q176" s="352"/>
      <c r="R176" s="361"/>
      <c r="S176" s="361"/>
      <c r="T176" s="361"/>
      <c r="U176" s="361"/>
      <c r="V176" s="361"/>
      <c r="W176" s="361"/>
      <c r="X176" s="361"/>
      <c r="Y176" s="361"/>
      <c r="Z176" s="361"/>
      <c r="AA176" s="361"/>
      <c r="AB176" s="361"/>
      <c r="AC176" s="361"/>
      <c r="AD176" s="361"/>
      <c r="AE176" s="361"/>
      <c r="AF176" s="361"/>
      <c r="AH176" s="351"/>
    </row>
    <row r="177" spans="17:34">
      <c r="Q177" s="352"/>
      <c r="R177" s="361"/>
      <c r="S177" s="361"/>
      <c r="T177" s="361"/>
      <c r="U177" s="361"/>
      <c r="V177" s="361"/>
      <c r="W177" s="361"/>
      <c r="X177" s="361"/>
      <c r="Y177" s="361"/>
      <c r="Z177" s="361"/>
      <c r="AA177" s="361"/>
      <c r="AB177" s="361"/>
      <c r="AC177" s="361"/>
      <c r="AD177" s="361"/>
      <c r="AE177" s="361"/>
      <c r="AF177" s="361"/>
      <c r="AH177" s="351"/>
    </row>
    <row r="178" spans="17:34">
      <c r="Q178" s="352"/>
      <c r="R178" s="361"/>
      <c r="S178" s="361"/>
      <c r="T178" s="361"/>
      <c r="U178" s="361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H178" s="351"/>
    </row>
    <row r="179" spans="17:34">
      <c r="Q179" s="352"/>
      <c r="R179" s="361"/>
      <c r="S179" s="361"/>
      <c r="T179" s="361"/>
      <c r="U179" s="361"/>
      <c r="V179" s="361"/>
      <c r="W179" s="361"/>
      <c r="X179" s="361"/>
      <c r="Y179" s="361"/>
      <c r="Z179" s="361"/>
      <c r="AA179" s="361"/>
      <c r="AB179" s="361"/>
      <c r="AC179" s="361"/>
      <c r="AD179" s="361"/>
      <c r="AE179" s="361"/>
      <c r="AF179" s="361"/>
      <c r="AH179" s="351"/>
    </row>
    <row r="180" spans="17:34">
      <c r="Q180" s="352"/>
      <c r="R180" s="361"/>
      <c r="S180" s="361"/>
      <c r="T180" s="361"/>
      <c r="U180" s="361"/>
      <c r="V180" s="361"/>
      <c r="W180" s="361"/>
      <c r="X180" s="361"/>
      <c r="Y180" s="361"/>
      <c r="Z180" s="361"/>
      <c r="AA180" s="361"/>
      <c r="AB180" s="361"/>
      <c r="AC180" s="361"/>
      <c r="AD180" s="361"/>
      <c r="AE180" s="361"/>
      <c r="AF180" s="361"/>
      <c r="AH180" s="351"/>
    </row>
    <row r="181" spans="17:34">
      <c r="Q181" s="352"/>
      <c r="R181" s="361"/>
      <c r="S181" s="361"/>
      <c r="T181" s="361"/>
      <c r="U181" s="361"/>
      <c r="V181" s="361"/>
      <c r="W181" s="361"/>
      <c r="X181" s="361"/>
      <c r="Y181" s="361"/>
      <c r="Z181" s="361"/>
      <c r="AA181" s="361"/>
      <c r="AB181" s="361"/>
      <c r="AC181" s="361"/>
      <c r="AD181" s="361"/>
      <c r="AE181" s="361"/>
      <c r="AF181" s="361"/>
      <c r="AH181" s="351"/>
    </row>
    <row r="182" spans="17:34">
      <c r="Q182" s="352"/>
      <c r="R182" s="361"/>
      <c r="S182" s="361"/>
      <c r="T182" s="361"/>
      <c r="U182" s="361"/>
      <c r="V182" s="361"/>
      <c r="W182" s="361"/>
      <c r="X182" s="361"/>
      <c r="Y182" s="361"/>
      <c r="Z182" s="361"/>
      <c r="AA182" s="361"/>
      <c r="AB182" s="361"/>
      <c r="AC182" s="361"/>
      <c r="AD182" s="361"/>
      <c r="AE182" s="361"/>
      <c r="AF182" s="361"/>
      <c r="AH182" s="351"/>
    </row>
    <row r="183" spans="17:34">
      <c r="Q183" s="352"/>
      <c r="R183" s="361"/>
      <c r="S183" s="361"/>
      <c r="T183" s="361"/>
      <c r="U183" s="361"/>
      <c r="V183" s="361"/>
      <c r="W183" s="361"/>
      <c r="X183" s="361"/>
      <c r="Y183" s="361"/>
      <c r="Z183" s="361"/>
      <c r="AA183" s="361"/>
      <c r="AB183" s="361"/>
      <c r="AC183" s="361"/>
      <c r="AD183" s="361"/>
      <c r="AE183" s="361"/>
      <c r="AF183" s="361"/>
      <c r="AH183" s="351"/>
    </row>
    <row r="184" spans="17:34">
      <c r="Q184" s="352"/>
      <c r="R184" s="361"/>
      <c r="S184" s="361"/>
      <c r="T184" s="361"/>
      <c r="U184" s="361"/>
      <c r="V184" s="361"/>
      <c r="W184" s="361"/>
      <c r="X184" s="361"/>
      <c r="Y184" s="361"/>
      <c r="Z184" s="361"/>
      <c r="AA184" s="361"/>
      <c r="AB184" s="361"/>
      <c r="AC184" s="361"/>
      <c r="AD184" s="361"/>
      <c r="AE184" s="361"/>
      <c r="AF184" s="361"/>
      <c r="AH184" s="351"/>
    </row>
    <row r="185" spans="17:34">
      <c r="Q185" s="352"/>
      <c r="R185" s="361"/>
      <c r="S185" s="361"/>
      <c r="T185" s="361"/>
      <c r="U185" s="361"/>
      <c r="V185" s="361"/>
      <c r="W185" s="361"/>
      <c r="X185" s="361"/>
      <c r="Y185" s="361"/>
      <c r="Z185" s="361"/>
      <c r="AA185" s="361"/>
      <c r="AB185" s="361"/>
      <c r="AC185" s="361"/>
      <c r="AD185" s="361"/>
      <c r="AE185" s="361"/>
      <c r="AF185" s="361"/>
      <c r="AH185" s="351"/>
    </row>
    <row r="186" spans="17:34">
      <c r="Q186" s="352"/>
      <c r="R186" s="361"/>
      <c r="S186" s="361"/>
      <c r="T186" s="361"/>
      <c r="U186" s="361"/>
      <c r="V186" s="361"/>
      <c r="W186" s="361"/>
      <c r="X186" s="361"/>
      <c r="Y186" s="361"/>
      <c r="Z186" s="361"/>
      <c r="AA186" s="361"/>
      <c r="AB186" s="361"/>
      <c r="AC186" s="361"/>
      <c r="AD186" s="361"/>
      <c r="AE186" s="361"/>
      <c r="AF186" s="361"/>
      <c r="AH186" s="351"/>
    </row>
    <row r="187" spans="17:34">
      <c r="Q187" s="352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1"/>
      <c r="AC187" s="361"/>
      <c r="AD187" s="361"/>
      <c r="AE187" s="361"/>
      <c r="AF187" s="361"/>
      <c r="AH187" s="351"/>
    </row>
    <row r="188" spans="17:34">
      <c r="Q188" s="352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H188" s="351"/>
    </row>
    <row r="189" spans="17:34">
      <c r="Q189" s="352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H189" s="351"/>
    </row>
    <row r="190" spans="17:34">
      <c r="Q190" s="352"/>
      <c r="R190" s="361"/>
      <c r="S190" s="361"/>
      <c r="T190" s="361"/>
      <c r="U190" s="361"/>
      <c r="V190" s="361"/>
      <c r="W190" s="361"/>
      <c r="X190" s="361"/>
      <c r="Y190" s="361"/>
      <c r="Z190" s="361"/>
      <c r="AA190" s="361"/>
      <c r="AB190" s="361"/>
      <c r="AC190" s="361"/>
      <c r="AD190" s="361"/>
      <c r="AE190" s="361"/>
      <c r="AF190" s="361"/>
      <c r="AH190" s="351"/>
    </row>
    <row r="191" spans="17:34">
      <c r="Q191" s="352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1"/>
      <c r="AB191" s="361"/>
      <c r="AC191" s="361"/>
      <c r="AD191" s="361"/>
      <c r="AE191" s="361"/>
      <c r="AF191" s="361"/>
      <c r="AH191" s="351"/>
    </row>
    <row r="192" spans="17:34">
      <c r="Q192" s="352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H192" s="351"/>
    </row>
    <row r="193" spans="17:34">
      <c r="Q193" s="352"/>
      <c r="R193" s="361"/>
      <c r="S193" s="361"/>
      <c r="T193" s="361"/>
      <c r="U193" s="361"/>
      <c r="V193" s="361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H193" s="351"/>
    </row>
    <row r="194" spans="17:34">
      <c r="Q194" s="352"/>
      <c r="R194" s="361"/>
      <c r="S194" s="361"/>
      <c r="T194" s="361"/>
      <c r="U194" s="361"/>
      <c r="V194" s="361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H194" s="351"/>
    </row>
    <row r="195" spans="17:34">
      <c r="Q195" s="352"/>
      <c r="R195" s="361"/>
      <c r="S195" s="361"/>
      <c r="T195" s="361"/>
      <c r="U195" s="361"/>
      <c r="V195" s="361"/>
      <c r="W195" s="361"/>
      <c r="X195" s="361"/>
      <c r="Y195" s="361"/>
      <c r="Z195" s="361"/>
      <c r="AA195" s="361"/>
      <c r="AB195" s="361"/>
      <c r="AC195" s="361"/>
      <c r="AD195" s="361"/>
      <c r="AE195" s="361"/>
      <c r="AF195" s="361"/>
      <c r="AH195" s="351"/>
    </row>
    <row r="196" spans="17:34">
      <c r="Q196" s="352"/>
      <c r="R196" s="361"/>
      <c r="S196" s="361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H196" s="351"/>
    </row>
    <row r="197" spans="17:34">
      <c r="Q197" s="352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H197" s="351"/>
    </row>
    <row r="198" spans="17:34">
      <c r="Q198" s="352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H198" s="351"/>
    </row>
    <row r="199" spans="17:34">
      <c r="Q199" s="352"/>
      <c r="R199" s="361"/>
      <c r="S199" s="361"/>
      <c r="T199" s="361"/>
      <c r="U199" s="361"/>
      <c r="V199" s="361"/>
      <c r="W199" s="361"/>
      <c r="X199" s="361"/>
      <c r="Y199" s="361"/>
      <c r="Z199" s="361"/>
      <c r="AA199" s="361"/>
      <c r="AB199" s="361"/>
      <c r="AC199" s="361"/>
      <c r="AD199" s="361"/>
      <c r="AE199" s="361"/>
      <c r="AF199" s="361"/>
      <c r="AH199" s="351"/>
    </row>
    <row r="200" spans="17:34">
      <c r="Q200" s="352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H200" s="351"/>
    </row>
    <row r="201" spans="17:34">
      <c r="Q201" s="352"/>
      <c r="R201" s="361"/>
      <c r="S201" s="361"/>
      <c r="T201" s="361"/>
      <c r="U201" s="361"/>
      <c r="V201" s="361"/>
      <c r="W201" s="361"/>
      <c r="X201" s="361"/>
      <c r="Y201" s="361"/>
      <c r="Z201" s="361"/>
      <c r="AA201" s="361"/>
      <c r="AB201" s="361"/>
      <c r="AC201" s="361"/>
      <c r="AD201" s="361"/>
      <c r="AE201" s="361"/>
      <c r="AF201" s="361"/>
      <c r="AH201" s="351"/>
    </row>
    <row r="202" spans="17:34">
      <c r="Q202" s="352"/>
      <c r="R202" s="361"/>
      <c r="S202" s="361"/>
      <c r="T202" s="361"/>
      <c r="U202" s="361"/>
      <c r="V202" s="361"/>
      <c r="W202" s="361"/>
      <c r="X202" s="361"/>
      <c r="Y202" s="361"/>
      <c r="Z202" s="361"/>
      <c r="AA202" s="361"/>
      <c r="AB202" s="361"/>
      <c r="AC202" s="361"/>
      <c r="AD202" s="361"/>
      <c r="AE202" s="361"/>
      <c r="AF202" s="361"/>
      <c r="AH202" s="351"/>
    </row>
    <row r="203" spans="17:34">
      <c r="Q203" s="352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H203" s="351"/>
    </row>
    <row r="204" spans="17:34">
      <c r="Q204" s="352"/>
      <c r="R204" s="361"/>
      <c r="S204" s="361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1"/>
      <c r="AF204" s="361"/>
      <c r="AH204" s="351"/>
    </row>
    <row r="205" spans="17:34">
      <c r="Q205" s="352"/>
      <c r="R205" s="361"/>
      <c r="S205" s="361"/>
      <c r="T205" s="361"/>
      <c r="U205" s="361"/>
      <c r="V205" s="361"/>
      <c r="W205" s="361"/>
      <c r="X205" s="361"/>
      <c r="Y205" s="361"/>
      <c r="Z205" s="361"/>
      <c r="AA205" s="361"/>
      <c r="AB205" s="361"/>
      <c r="AC205" s="361"/>
      <c r="AD205" s="361"/>
      <c r="AE205" s="361"/>
      <c r="AF205" s="361"/>
      <c r="AH205" s="351"/>
    </row>
    <row r="206" spans="17:34">
      <c r="Q206" s="352"/>
      <c r="R206" s="361"/>
      <c r="S206" s="361"/>
      <c r="T206" s="361"/>
      <c r="U206" s="361"/>
      <c r="V206" s="361"/>
      <c r="W206" s="361"/>
      <c r="X206" s="361"/>
      <c r="Y206" s="361"/>
      <c r="Z206" s="361"/>
      <c r="AA206" s="361"/>
      <c r="AB206" s="361"/>
      <c r="AC206" s="361"/>
      <c r="AD206" s="361"/>
      <c r="AE206" s="361"/>
      <c r="AF206" s="361"/>
      <c r="AH206" s="351"/>
    </row>
    <row r="207" spans="17:34">
      <c r="Q207" s="352"/>
      <c r="R207" s="361"/>
      <c r="S207" s="361"/>
      <c r="T207" s="361"/>
      <c r="U207" s="361"/>
      <c r="V207" s="361"/>
      <c r="W207" s="361"/>
      <c r="X207" s="361"/>
      <c r="Y207" s="361"/>
      <c r="Z207" s="361"/>
      <c r="AA207" s="361"/>
      <c r="AB207" s="361"/>
      <c r="AC207" s="361"/>
      <c r="AD207" s="361"/>
      <c r="AE207" s="361"/>
      <c r="AF207" s="361"/>
      <c r="AH207" s="351"/>
    </row>
    <row r="208" spans="17:34">
      <c r="Q208" s="352"/>
      <c r="R208" s="361"/>
      <c r="S208" s="361"/>
      <c r="T208" s="361"/>
      <c r="U208" s="361"/>
      <c r="V208" s="361"/>
      <c r="W208" s="361"/>
      <c r="X208" s="361"/>
      <c r="Y208" s="361"/>
      <c r="Z208" s="361"/>
      <c r="AA208" s="361"/>
      <c r="AB208" s="361"/>
      <c r="AC208" s="361"/>
      <c r="AD208" s="361"/>
      <c r="AE208" s="361"/>
      <c r="AF208" s="361"/>
      <c r="AH208" s="351"/>
    </row>
    <row r="209" spans="17:34">
      <c r="Q209" s="352"/>
      <c r="R209" s="361"/>
      <c r="S209" s="361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H209" s="351"/>
    </row>
    <row r="210" spans="17:34">
      <c r="Q210" s="352"/>
      <c r="R210" s="361"/>
      <c r="S210" s="361"/>
      <c r="T210" s="361"/>
      <c r="U210" s="361"/>
      <c r="V210" s="361"/>
      <c r="W210" s="361"/>
      <c r="X210" s="361"/>
      <c r="Y210" s="361"/>
      <c r="Z210" s="361"/>
      <c r="AA210" s="361"/>
      <c r="AB210" s="361"/>
      <c r="AC210" s="361"/>
      <c r="AD210" s="361"/>
      <c r="AE210" s="361"/>
      <c r="AF210" s="361"/>
      <c r="AH210" s="351"/>
    </row>
    <row r="211" spans="17:34">
      <c r="Q211" s="352"/>
      <c r="R211" s="361"/>
      <c r="S211" s="361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H211" s="351"/>
    </row>
    <row r="212" spans="17:34">
      <c r="Q212" s="352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H212" s="351"/>
    </row>
    <row r="213" spans="17:34">
      <c r="Q213" s="352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H213" s="351"/>
    </row>
    <row r="214" spans="17:34">
      <c r="Q214" s="352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H214" s="351"/>
    </row>
    <row r="215" spans="17:34">
      <c r="Q215" s="352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H215" s="351"/>
    </row>
    <row r="216" spans="17:34">
      <c r="Q216" s="352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H216" s="351"/>
    </row>
    <row r="217" spans="17:34">
      <c r="Q217" s="352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H217" s="351"/>
    </row>
    <row r="218" spans="17:34">
      <c r="Q218" s="352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H218" s="351"/>
    </row>
    <row r="219" spans="17:34">
      <c r="Q219" s="352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H219" s="351"/>
    </row>
    <row r="220" spans="17:34">
      <c r="Q220" s="352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H220" s="351"/>
    </row>
    <row r="221" spans="17:34">
      <c r="Q221" s="352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  <c r="AB221" s="361"/>
      <c r="AC221" s="361"/>
      <c r="AD221" s="361"/>
      <c r="AE221" s="361"/>
      <c r="AF221" s="361"/>
      <c r="AH221" s="351"/>
    </row>
    <row r="222" spans="17:34">
      <c r="Q222" s="352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H222" s="351"/>
    </row>
    <row r="223" spans="17:34">
      <c r="Q223" s="352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H223" s="351"/>
    </row>
    <row r="224" spans="17:34">
      <c r="Q224" s="352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H224" s="351"/>
    </row>
    <row r="225" spans="17:34">
      <c r="Q225" s="352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H225" s="351"/>
    </row>
    <row r="226" spans="17:34">
      <c r="Q226" s="352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H226" s="351"/>
    </row>
    <row r="227" spans="17:34">
      <c r="Q227" s="352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H227" s="351"/>
    </row>
    <row r="228" spans="17:34">
      <c r="Q228" s="352"/>
      <c r="R228" s="361"/>
      <c r="S228" s="361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H228" s="351"/>
    </row>
    <row r="229" spans="17:34">
      <c r="Q229" s="352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H229" s="351"/>
    </row>
    <row r="230" spans="17:34">
      <c r="Q230" s="352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H230" s="351"/>
    </row>
    <row r="231" spans="17:34">
      <c r="Q231" s="352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H231" s="351"/>
    </row>
    <row r="232" spans="17:34">
      <c r="Q232" s="352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H232" s="351"/>
    </row>
    <row r="233" spans="17:34">
      <c r="Q233" s="352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H233" s="351"/>
    </row>
    <row r="234" spans="17:34">
      <c r="Q234" s="352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H234" s="351"/>
    </row>
    <row r="235" spans="17:34">
      <c r="Q235" s="352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H235" s="351"/>
    </row>
    <row r="236" spans="17:34">
      <c r="Q236" s="352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H236" s="351"/>
    </row>
    <row r="237" spans="17:34">
      <c r="Q237" s="352"/>
      <c r="R237" s="361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H237" s="351"/>
    </row>
    <row r="238" spans="17:34">
      <c r="Q238" s="352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H238" s="351"/>
    </row>
    <row r="239" spans="17:34">
      <c r="Q239" s="352"/>
      <c r="AH239" s="351"/>
    </row>
    <row r="240" spans="17:34">
      <c r="Q240" s="352"/>
      <c r="AH240" s="351"/>
    </row>
    <row r="241" spans="17:34">
      <c r="Q241" s="352"/>
      <c r="AH241" s="351"/>
    </row>
    <row r="242" spans="17:34">
      <c r="Q242" s="352"/>
      <c r="AH242" s="351"/>
    </row>
    <row r="243" spans="17:34">
      <c r="Q243" s="352"/>
      <c r="AH243" s="351"/>
    </row>
    <row r="244" spans="17:34">
      <c r="Q244" s="352"/>
      <c r="AH244" s="351"/>
    </row>
    <row r="245" spans="17:34">
      <c r="Q245" s="352"/>
      <c r="AH245" s="351"/>
    </row>
    <row r="246" spans="17:34">
      <c r="Q246" s="352"/>
      <c r="AH246" s="351"/>
    </row>
    <row r="247" spans="17:34">
      <c r="Q247" s="352"/>
      <c r="AH247" s="351"/>
    </row>
    <row r="248" spans="17:34">
      <c r="Q248" s="352"/>
      <c r="AH248" s="351"/>
    </row>
    <row r="249" spans="17:34">
      <c r="Q249" s="352"/>
      <c r="AH249" s="351"/>
    </row>
    <row r="250" spans="17:34">
      <c r="Q250" s="352"/>
    </row>
    <row r="251" spans="17:34">
      <c r="Q251" s="352"/>
    </row>
    <row r="252" spans="17:34">
      <c r="Q252" s="352"/>
    </row>
    <row r="253" spans="17:34">
      <c r="Q253" s="352"/>
    </row>
    <row r="254" spans="17:34">
      <c r="Q254" s="352"/>
    </row>
    <row r="255" spans="17:34">
      <c r="Q255" s="352"/>
    </row>
  </sheetData>
  <conditionalFormatting sqref="AE8:AF17 AE33:AF42 AV33:AW42 AE58:AF64 AV58:AW64 AE83:AF89 AV83:AW89 CD8:CE17 AV8:AW17 AV21:AW29 AE21:AF29 CD21:CE29 DI21:DJ29 DZ21:EA29 FE21:FF29 FV21:FW29 BM21:BN29 GM21:GN29 HD21:HE29 HU21:HV29 IL21:IM29 AE46:AF51 AV46:AW51 CD46:CE54 DI46:DJ54 DZ46:EA54 FE46:FF54 FV46:FW54 BM46:BN51 GM46:GN54 HD46:HE54 HU46:HV54 IL46:IM54 AE71:AF76 AV71:AW76 CD71:CE79 DI71:DJ79 DZ71:EA79 FE71:FF79 FV71:FW79 BM71:BN76 GM71:GN79 HD71:HE79 HU71:HV79 IL71:IM79">
    <cfRule type="expression" dxfId="238" priority="225" stopIfTrue="1">
      <formula>NOT(ISERROR(SEARCH("Err",AE8)))</formula>
    </cfRule>
  </conditionalFormatting>
  <conditionalFormatting sqref="AE43">
    <cfRule type="expression" dxfId="237" priority="223" stopIfTrue="1">
      <formula>NOT(ISERROR(SEARCH("Err",AE43)))</formula>
    </cfRule>
  </conditionalFormatting>
  <conditionalFormatting sqref="AF43">
    <cfRule type="expression" dxfId="236" priority="224" stopIfTrue="1">
      <formula>NOT(ISERROR(SEARCH("Err",AF43)))</formula>
    </cfRule>
  </conditionalFormatting>
  <conditionalFormatting sqref="AW18">
    <cfRule type="expression" dxfId="235" priority="220" stopIfTrue="1">
      <formula>NOT(ISERROR(SEARCH("Err",AW18)))</formula>
    </cfRule>
  </conditionalFormatting>
  <conditionalFormatting sqref="AV18">
    <cfRule type="expression" dxfId="234" priority="219" stopIfTrue="1">
      <formula>NOT(ISERROR(SEARCH("Err",AV18)))</formula>
    </cfRule>
  </conditionalFormatting>
  <conditionalFormatting sqref="AF18">
    <cfRule type="expression" dxfId="233" priority="222" stopIfTrue="1">
      <formula>NOT(ISERROR(SEARCH("Err",AF18)))</formula>
    </cfRule>
  </conditionalFormatting>
  <conditionalFormatting sqref="AE55">
    <cfRule type="expression" dxfId="232" priority="208" stopIfTrue="1">
      <formula>NOT(ISERROR(SEARCH("Err",AE55)))</formula>
    </cfRule>
  </conditionalFormatting>
  <conditionalFormatting sqref="AE52:AF52">
    <cfRule type="expression" dxfId="231" priority="207" stopIfTrue="1">
      <formula>NOT(ISERROR(SEARCH("Err",AE52)))</formula>
    </cfRule>
  </conditionalFormatting>
  <conditionalFormatting sqref="AE18">
    <cfRule type="expression" dxfId="230" priority="221" stopIfTrue="1">
      <formula>NOT(ISERROR(SEARCH("Err",AE18)))</formula>
    </cfRule>
  </conditionalFormatting>
  <conditionalFormatting sqref="AW43">
    <cfRule type="expression" dxfId="229" priority="218" stopIfTrue="1">
      <formula>NOT(ISERROR(SEARCH("Err",AW43)))</formula>
    </cfRule>
  </conditionalFormatting>
  <conditionalFormatting sqref="AV43">
    <cfRule type="expression" dxfId="228" priority="217" stopIfTrue="1">
      <formula>NOT(ISERROR(SEARCH("Err",AV43)))</formula>
    </cfRule>
  </conditionalFormatting>
  <conditionalFormatting sqref="CE18">
    <cfRule type="expression" dxfId="227" priority="216" stopIfTrue="1">
      <formula>NOT(ISERROR(SEARCH("Err",CE18)))</formula>
    </cfRule>
  </conditionalFormatting>
  <conditionalFormatting sqref="CD18">
    <cfRule type="expression" dxfId="226" priority="215" stopIfTrue="1">
      <formula>NOT(ISERROR(SEARCH("Err",CD18)))</formula>
    </cfRule>
  </conditionalFormatting>
  <conditionalFormatting sqref="AF55">
    <cfRule type="expression" dxfId="225" priority="209" stopIfTrue="1">
      <formula>NOT(ISERROR(SEARCH("Err",AF55)))</formula>
    </cfRule>
  </conditionalFormatting>
  <conditionalFormatting sqref="AF30">
    <cfRule type="expression" dxfId="224" priority="214" stopIfTrue="1">
      <formula>NOT(ISERROR(SEARCH("Err",AF30)))</formula>
    </cfRule>
  </conditionalFormatting>
  <conditionalFormatting sqref="AE30">
    <cfRule type="expression" dxfId="223" priority="213" stopIfTrue="1">
      <formula>NOT(ISERROR(SEARCH("Err",AE30)))</formula>
    </cfRule>
  </conditionalFormatting>
  <conditionalFormatting sqref="AW30">
    <cfRule type="expression" dxfId="222" priority="212" stopIfTrue="1">
      <formula>NOT(ISERROR(SEARCH("Err",AW30)))</formula>
    </cfRule>
  </conditionalFormatting>
  <conditionalFormatting sqref="AV30">
    <cfRule type="expression" dxfId="221" priority="211" stopIfTrue="1">
      <formula>NOT(ISERROR(SEARCH("Err",AV30)))</formula>
    </cfRule>
  </conditionalFormatting>
  <conditionalFormatting sqref="AE53:AF54 AV53:AW54">
    <cfRule type="expression" dxfId="220" priority="210" stopIfTrue="1">
      <formula>NOT(ISERROR(SEARCH("Err",AE53)))</formula>
    </cfRule>
  </conditionalFormatting>
  <conditionalFormatting sqref="AV52:AW52">
    <cfRule type="expression" dxfId="219" priority="204" stopIfTrue="1">
      <formula>NOT(ISERROR(SEARCH("Err",AV52)))</formula>
    </cfRule>
  </conditionalFormatting>
  <conditionalFormatting sqref="AW55">
    <cfRule type="expression" dxfId="218" priority="206" stopIfTrue="1">
      <formula>NOT(ISERROR(SEARCH("Err",AW55)))</formula>
    </cfRule>
  </conditionalFormatting>
  <conditionalFormatting sqref="AV55">
    <cfRule type="expression" dxfId="217" priority="205" stopIfTrue="1">
      <formula>NOT(ISERROR(SEARCH("Err",AV55)))</formula>
    </cfRule>
  </conditionalFormatting>
  <conditionalFormatting sqref="AW93">
    <cfRule type="expression" dxfId="216" priority="185" stopIfTrue="1">
      <formula>NOT(ISERROR(SEARCH("Err",AW93)))</formula>
    </cfRule>
  </conditionalFormatting>
  <conditionalFormatting sqref="AV93">
    <cfRule type="expression" dxfId="215" priority="184" stopIfTrue="1">
      <formula>NOT(ISERROR(SEARCH("Err",AV93)))</formula>
    </cfRule>
  </conditionalFormatting>
  <conditionalFormatting sqref="AE66:AF67 AV66:AW67">
    <cfRule type="expression" dxfId="214" priority="203" stopIfTrue="1">
      <formula>NOT(ISERROR(SEARCH("Err",AE66)))</formula>
    </cfRule>
  </conditionalFormatting>
  <conditionalFormatting sqref="AE68">
    <cfRule type="expression" dxfId="213" priority="201" stopIfTrue="1">
      <formula>NOT(ISERROR(SEARCH("Err",AE68)))</formula>
    </cfRule>
  </conditionalFormatting>
  <conditionalFormatting sqref="AE65:AF65">
    <cfRule type="expression" dxfId="212" priority="200" stopIfTrue="1">
      <formula>NOT(ISERROR(SEARCH("Err",AE65)))</formula>
    </cfRule>
  </conditionalFormatting>
  <conditionalFormatting sqref="AF68">
    <cfRule type="expression" dxfId="211" priority="202" stopIfTrue="1">
      <formula>NOT(ISERROR(SEARCH("Err",AF68)))</formula>
    </cfRule>
  </conditionalFormatting>
  <conditionalFormatting sqref="AV65:AW65">
    <cfRule type="expression" dxfId="210" priority="197" stopIfTrue="1">
      <formula>NOT(ISERROR(SEARCH("Err",AV65)))</formula>
    </cfRule>
  </conditionalFormatting>
  <conditionalFormatting sqref="AW68">
    <cfRule type="expression" dxfId="209" priority="199" stopIfTrue="1">
      <formula>NOT(ISERROR(SEARCH("Err",AW68)))</formula>
    </cfRule>
  </conditionalFormatting>
  <conditionalFormatting sqref="AV68">
    <cfRule type="expression" dxfId="208" priority="198" stopIfTrue="1">
      <formula>NOT(ISERROR(SEARCH("Err",AV68)))</formula>
    </cfRule>
  </conditionalFormatting>
  <conditionalFormatting sqref="AW80">
    <cfRule type="expression" dxfId="207" priority="192" stopIfTrue="1">
      <formula>NOT(ISERROR(SEARCH("Err",AW80)))</formula>
    </cfRule>
  </conditionalFormatting>
  <conditionalFormatting sqref="AV80">
    <cfRule type="expression" dxfId="206" priority="191" stopIfTrue="1">
      <formula>NOT(ISERROR(SEARCH("Err",AV80)))</formula>
    </cfRule>
  </conditionalFormatting>
  <conditionalFormatting sqref="AE78:AF79 AV78:AW79">
    <cfRule type="expression" dxfId="205" priority="196" stopIfTrue="1">
      <formula>NOT(ISERROR(SEARCH("Err",AE78)))</formula>
    </cfRule>
  </conditionalFormatting>
  <conditionalFormatting sqref="AE80">
    <cfRule type="expression" dxfId="204" priority="194" stopIfTrue="1">
      <formula>NOT(ISERROR(SEARCH("Err",AE80)))</formula>
    </cfRule>
  </conditionalFormatting>
  <conditionalFormatting sqref="AE77:AF77">
    <cfRule type="expression" dxfId="203" priority="193" stopIfTrue="1">
      <formula>NOT(ISERROR(SEARCH("Err",AE77)))</formula>
    </cfRule>
  </conditionalFormatting>
  <conditionalFormatting sqref="AF80">
    <cfRule type="expression" dxfId="202" priority="195" stopIfTrue="1">
      <formula>NOT(ISERROR(SEARCH("Err",AF80)))</formula>
    </cfRule>
  </conditionalFormatting>
  <conditionalFormatting sqref="AV77:AW77">
    <cfRule type="expression" dxfId="201" priority="190" stopIfTrue="1">
      <formula>NOT(ISERROR(SEARCH("Err",AV77)))</formula>
    </cfRule>
  </conditionalFormatting>
  <conditionalFormatting sqref="AE91:AF92 AV91:AW92">
    <cfRule type="expression" dxfId="200" priority="189" stopIfTrue="1">
      <formula>NOT(ISERROR(SEARCH("Err",AE91)))</formula>
    </cfRule>
  </conditionalFormatting>
  <conditionalFormatting sqref="AE93">
    <cfRule type="expression" dxfId="199" priority="187" stopIfTrue="1">
      <formula>NOT(ISERROR(SEARCH("Err",AE93)))</formula>
    </cfRule>
  </conditionalFormatting>
  <conditionalFormatting sqref="AE90:AF90">
    <cfRule type="expression" dxfId="198" priority="186" stopIfTrue="1">
      <formula>NOT(ISERROR(SEARCH("Err",AE90)))</formula>
    </cfRule>
  </conditionalFormatting>
  <conditionalFormatting sqref="AF93">
    <cfRule type="expression" dxfId="197" priority="188" stopIfTrue="1">
      <formula>NOT(ISERROR(SEARCH("Err",AF93)))</formula>
    </cfRule>
  </conditionalFormatting>
  <conditionalFormatting sqref="AV90:AW90">
    <cfRule type="expression" dxfId="196" priority="183" stopIfTrue="1">
      <formula>NOT(ISERROR(SEARCH("Err",AV90)))</formula>
    </cfRule>
  </conditionalFormatting>
  <conditionalFormatting sqref="DI8:DJ17">
    <cfRule type="expression" dxfId="195" priority="182" stopIfTrue="1">
      <formula>NOT(ISERROR(SEARCH("Err",DI8)))</formula>
    </cfRule>
  </conditionalFormatting>
  <conditionalFormatting sqref="DJ18">
    <cfRule type="expression" dxfId="194" priority="181" stopIfTrue="1">
      <formula>NOT(ISERROR(SEARCH("Err",DJ18)))</formula>
    </cfRule>
  </conditionalFormatting>
  <conditionalFormatting sqref="DI18">
    <cfRule type="expression" dxfId="193" priority="180" stopIfTrue="1">
      <formula>NOT(ISERROR(SEARCH("Err",DI18)))</formula>
    </cfRule>
  </conditionalFormatting>
  <conditionalFormatting sqref="CE30">
    <cfRule type="expression" dxfId="192" priority="179" stopIfTrue="1">
      <formula>NOT(ISERROR(SEARCH("Err",CE30)))</formula>
    </cfRule>
  </conditionalFormatting>
  <conditionalFormatting sqref="CD30">
    <cfRule type="expression" dxfId="191" priority="178" stopIfTrue="1">
      <formula>NOT(ISERROR(SEARCH("Err",CD30)))</formula>
    </cfRule>
  </conditionalFormatting>
  <conditionalFormatting sqref="CD33:CE42">
    <cfRule type="expression" dxfId="190" priority="177" stopIfTrue="1">
      <formula>NOT(ISERROR(SEARCH("Err",CD33)))</formula>
    </cfRule>
  </conditionalFormatting>
  <conditionalFormatting sqref="CE43">
    <cfRule type="expression" dxfId="189" priority="176" stopIfTrue="1">
      <formula>NOT(ISERROR(SEARCH("Err",CE43)))</formula>
    </cfRule>
  </conditionalFormatting>
  <conditionalFormatting sqref="CD43">
    <cfRule type="expression" dxfId="188" priority="175" stopIfTrue="1">
      <formula>NOT(ISERROR(SEARCH("Err",CD43)))</formula>
    </cfRule>
  </conditionalFormatting>
  <conditionalFormatting sqref="CE55">
    <cfRule type="expression" dxfId="187" priority="174" stopIfTrue="1">
      <formula>NOT(ISERROR(SEARCH("Err",CE55)))</formula>
    </cfRule>
  </conditionalFormatting>
  <conditionalFormatting sqref="CD55">
    <cfRule type="expression" dxfId="186" priority="173" stopIfTrue="1">
      <formula>NOT(ISERROR(SEARCH("Err",CD55)))</formula>
    </cfRule>
  </conditionalFormatting>
  <conditionalFormatting sqref="CD58:CE67">
    <cfRule type="expression" dxfId="185" priority="172" stopIfTrue="1">
      <formula>NOT(ISERROR(SEARCH("Err",CD58)))</formula>
    </cfRule>
  </conditionalFormatting>
  <conditionalFormatting sqref="CE68">
    <cfRule type="expression" dxfId="184" priority="171" stopIfTrue="1">
      <formula>NOT(ISERROR(SEARCH("Err",CE68)))</formula>
    </cfRule>
  </conditionalFormatting>
  <conditionalFormatting sqref="CD68">
    <cfRule type="expression" dxfId="183" priority="170" stopIfTrue="1">
      <formula>NOT(ISERROR(SEARCH("Err",CD68)))</formula>
    </cfRule>
  </conditionalFormatting>
  <conditionalFormatting sqref="CE80">
    <cfRule type="expression" dxfId="182" priority="169" stopIfTrue="1">
      <formula>NOT(ISERROR(SEARCH("Err",CE80)))</formula>
    </cfRule>
  </conditionalFormatting>
  <conditionalFormatting sqref="CD80">
    <cfRule type="expression" dxfId="181" priority="168" stopIfTrue="1">
      <formula>NOT(ISERROR(SEARCH("Err",CD80)))</formula>
    </cfRule>
  </conditionalFormatting>
  <conditionalFormatting sqref="CD83:CE92">
    <cfRule type="expression" dxfId="180" priority="167" stopIfTrue="1">
      <formula>NOT(ISERROR(SEARCH("Err",CD83)))</formula>
    </cfRule>
  </conditionalFormatting>
  <conditionalFormatting sqref="CE93">
    <cfRule type="expression" dxfId="179" priority="166" stopIfTrue="1">
      <formula>NOT(ISERROR(SEARCH("Err",CE93)))</formula>
    </cfRule>
  </conditionalFormatting>
  <conditionalFormatting sqref="CD93">
    <cfRule type="expression" dxfId="178" priority="165" stopIfTrue="1">
      <formula>NOT(ISERROR(SEARCH("Err",CD93)))</formula>
    </cfRule>
  </conditionalFormatting>
  <conditionalFormatting sqref="DJ30">
    <cfRule type="expression" dxfId="177" priority="164" stopIfTrue="1">
      <formula>NOT(ISERROR(SEARCH("Err",DJ30)))</formula>
    </cfRule>
  </conditionalFormatting>
  <conditionalFormatting sqref="DI30">
    <cfRule type="expression" dxfId="176" priority="163" stopIfTrue="1">
      <formula>NOT(ISERROR(SEARCH("Err",DI30)))</formula>
    </cfRule>
  </conditionalFormatting>
  <conditionalFormatting sqref="DI33:DJ42">
    <cfRule type="expression" dxfId="175" priority="162" stopIfTrue="1">
      <formula>NOT(ISERROR(SEARCH("Err",DI33)))</formula>
    </cfRule>
  </conditionalFormatting>
  <conditionalFormatting sqref="DJ43">
    <cfRule type="expression" dxfId="174" priority="161" stopIfTrue="1">
      <formula>NOT(ISERROR(SEARCH("Err",DJ43)))</formula>
    </cfRule>
  </conditionalFormatting>
  <conditionalFormatting sqref="DI43">
    <cfRule type="expression" dxfId="173" priority="160" stopIfTrue="1">
      <formula>NOT(ISERROR(SEARCH("Err",DI43)))</formula>
    </cfRule>
  </conditionalFormatting>
  <conditionalFormatting sqref="DJ55">
    <cfRule type="expression" dxfId="172" priority="159" stopIfTrue="1">
      <formula>NOT(ISERROR(SEARCH("Err",DJ55)))</formula>
    </cfRule>
  </conditionalFormatting>
  <conditionalFormatting sqref="DI55">
    <cfRule type="expression" dxfId="171" priority="158" stopIfTrue="1">
      <formula>NOT(ISERROR(SEARCH("Err",DI55)))</formula>
    </cfRule>
  </conditionalFormatting>
  <conditionalFormatting sqref="DI58:DJ67">
    <cfRule type="expression" dxfId="170" priority="157" stopIfTrue="1">
      <formula>NOT(ISERROR(SEARCH("Err",DI58)))</formula>
    </cfRule>
  </conditionalFormatting>
  <conditionalFormatting sqref="DJ68">
    <cfRule type="expression" dxfId="169" priority="156" stopIfTrue="1">
      <formula>NOT(ISERROR(SEARCH("Err",DJ68)))</formula>
    </cfRule>
  </conditionalFormatting>
  <conditionalFormatting sqref="DI68">
    <cfRule type="expression" dxfId="168" priority="155" stopIfTrue="1">
      <formula>NOT(ISERROR(SEARCH("Err",DI68)))</formula>
    </cfRule>
  </conditionalFormatting>
  <conditionalFormatting sqref="DJ80">
    <cfRule type="expression" dxfId="167" priority="154" stopIfTrue="1">
      <formula>NOT(ISERROR(SEARCH("Err",DJ80)))</formula>
    </cfRule>
  </conditionalFormatting>
  <conditionalFormatting sqref="DI80">
    <cfRule type="expression" dxfId="166" priority="153" stopIfTrue="1">
      <formula>NOT(ISERROR(SEARCH("Err",DI80)))</formula>
    </cfRule>
  </conditionalFormatting>
  <conditionalFormatting sqref="DI83:DJ92">
    <cfRule type="expression" dxfId="165" priority="152" stopIfTrue="1">
      <formula>NOT(ISERROR(SEARCH("Err",DI83)))</formula>
    </cfRule>
  </conditionalFormatting>
  <conditionalFormatting sqref="DJ93">
    <cfRule type="expression" dxfId="164" priority="151" stopIfTrue="1">
      <formula>NOT(ISERROR(SEARCH("Err",DJ93)))</formula>
    </cfRule>
  </conditionalFormatting>
  <conditionalFormatting sqref="DI93">
    <cfRule type="expression" dxfId="163" priority="150" stopIfTrue="1">
      <formula>NOT(ISERROR(SEARCH("Err",DI93)))</formula>
    </cfRule>
  </conditionalFormatting>
  <conditionalFormatting sqref="DZ8:EA17">
    <cfRule type="expression" dxfId="162" priority="149" stopIfTrue="1">
      <formula>NOT(ISERROR(SEARCH("Err",DZ8)))</formula>
    </cfRule>
  </conditionalFormatting>
  <conditionalFormatting sqref="EA18">
    <cfRule type="expression" dxfId="161" priority="148" stopIfTrue="1">
      <formula>NOT(ISERROR(SEARCH("Err",EA18)))</formula>
    </cfRule>
  </conditionalFormatting>
  <conditionalFormatting sqref="DZ18">
    <cfRule type="expression" dxfId="160" priority="147" stopIfTrue="1">
      <formula>NOT(ISERROR(SEARCH("Err",DZ18)))</formula>
    </cfRule>
  </conditionalFormatting>
  <conditionalFormatting sqref="EA30">
    <cfRule type="expression" dxfId="159" priority="146" stopIfTrue="1">
      <formula>NOT(ISERROR(SEARCH("Err",EA30)))</formula>
    </cfRule>
  </conditionalFormatting>
  <conditionalFormatting sqref="DZ30">
    <cfRule type="expression" dxfId="158" priority="145" stopIfTrue="1">
      <formula>NOT(ISERROR(SEARCH("Err",DZ30)))</formula>
    </cfRule>
  </conditionalFormatting>
  <conditionalFormatting sqref="DZ33:EA42">
    <cfRule type="expression" dxfId="157" priority="144" stopIfTrue="1">
      <formula>NOT(ISERROR(SEARCH("Err",DZ33)))</formula>
    </cfRule>
  </conditionalFormatting>
  <conditionalFormatting sqref="EA43">
    <cfRule type="expression" dxfId="156" priority="143" stopIfTrue="1">
      <formula>NOT(ISERROR(SEARCH("Err",EA43)))</formula>
    </cfRule>
  </conditionalFormatting>
  <conditionalFormatting sqref="DZ43">
    <cfRule type="expression" dxfId="155" priority="142" stopIfTrue="1">
      <formula>NOT(ISERROR(SEARCH("Err",DZ43)))</formula>
    </cfRule>
  </conditionalFormatting>
  <conditionalFormatting sqref="EA55">
    <cfRule type="expression" dxfId="154" priority="141" stopIfTrue="1">
      <formula>NOT(ISERROR(SEARCH("Err",EA55)))</formula>
    </cfRule>
  </conditionalFormatting>
  <conditionalFormatting sqref="DZ55">
    <cfRule type="expression" dxfId="153" priority="140" stopIfTrue="1">
      <formula>NOT(ISERROR(SEARCH("Err",DZ55)))</formula>
    </cfRule>
  </conditionalFormatting>
  <conditionalFormatting sqref="DZ58:EA67">
    <cfRule type="expression" dxfId="152" priority="139" stopIfTrue="1">
      <formula>NOT(ISERROR(SEARCH("Err",DZ58)))</formula>
    </cfRule>
  </conditionalFormatting>
  <conditionalFormatting sqref="EA68">
    <cfRule type="expression" dxfId="151" priority="138" stopIfTrue="1">
      <formula>NOT(ISERROR(SEARCH("Err",EA68)))</formula>
    </cfRule>
  </conditionalFormatting>
  <conditionalFormatting sqref="DZ68">
    <cfRule type="expression" dxfId="150" priority="137" stopIfTrue="1">
      <formula>NOT(ISERROR(SEARCH("Err",DZ68)))</formula>
    </cfRule>
  </conditionalFormatting>
  <conditionalFormatting sqref="EA80">
    <cfRule type="expression" dxfId="149" priority="136" stopIfTrue="1">
      <formula>NOT(ISERROR(SEARCH("Err",EA80)))</formula>
    </cfRule>
  </conditionalFormatting>
  <conditionalFormatting sqref="DZ80">
    <cfRule type="expression" dxfId="148" priority="135" stopIfTrue="1">
      <formula>NOT(ISERROR(SEARCH("Err",DZ80)))</formula>
    </cfRule>
  </conditionalFormatting>
  <conditionalFormatting sqref="DZ83:EA92">
    <cfRule type="expression" dxfId="147" priority="134" stopIfTrue="1">
      <formula>NOT(ISERROR(SEARCH("Err",DZ83)))</formula>
    </cfRule>
  </conditionalFormatting>
  <conditionalFormatting sqref="EA93">
    <cfRule type="expression" dxfId="146" priority="133" stopIfTrue="1">
      <formula>NOT(ISERROR(SEARCH("Err",EA93)))</formula>
    </cfRule>
  </conditionalFormatting>
  <conditionalFormatting sqref="DZ93">
    <cfRule type="expression" dxfId="145" priority="132" stopIfTrue="1">
      <formula>NOT(ISERROR(SEARCH("Err",DZ93)))</formula>
    </cfRule>
  </conditionalFormatting>
  <conditionalFormatting sqref="FE8:FF17">
    <cfRule type="expression" dxfId="144" priority="131" stopIfTrue="1">
      <formula>NOT(ISERROR(SEARCH("Err",FE8)))</formula>
    </cfRule>
  </conditionalFormatting>
  <conditionalFormatting sqref="FF18">
    <cfRule type="expression" dxfId="143" priority="130" stopIfTrue="1">
      <formula>NOT(ISERROR(SEARCH("Err",FF18)))</formula>
    </cfRule>
  </conditionalFormatting>
  <conditionalFormatting sqref="FE18">
    <cfRule type="expression" dxfId="142" priority="129" stopIfTrue="1">
      <formula>NOT(ISERROR(SEARCH("Err",FE18)))</formula>
    </cfRule>
  </conditionalFormatting>
  <conditionalFormatting sqref="FF30">
    <cfRule type="expression" dxfId="141" priority="128" stopIfTrue="1">
      <formula>NOT(ISERROR(SEARCH("Err",FF30)))</formula>
    </cfRule>
  </conditionalFormatting>
  <conditionalFormatting sqref="FE30">
    <cfRule type="expression" dxfId="140" priority="127" stopIfTrue="1">
      <formula>NOT(ISERROR(SEARCH("Err",FE30)))</formula>
    </cfRule>
  </conditionalFormatting>
  <conditionalFormatting sqref="FE33:FF42">
    <cfRule type="expression" dxfId="139" priority="126" stopIfTrue="1">
      <formula>NOT(ISERROR(SEARCH("Err",FE33)))</formula>
    </cfRule>
  </conditionalFormatting>
  <conditionalFormatting sqref="FF43">
    <cfRule type="expression" dxfId="138" priority="125" stopIfTrue="1">
      <formula>NOT(ISERROR(SEARCH("Err",FF43)))</formula>
    </cfRule>
  </conditionalFormatting>
  <conditionalFormatting sqref="FE43">
    <cfRule type="expression" dxfId="137" priority="124" stopIfTrue="1">
      <formula>NOT(ISERROR(SEARCH("Err",FE43)))</formula>
    </cfRule>
  </conditionalFormatting>
  <conditionalFormatting sqref="FF55">
    <cfRule type="expression" dxfId="136" priority="123" stopIfTrue="1">
      <formula>NOT(ISERROR(SEARCH("Err",FF55)))</formula>
    </cfRule>
  </conditionalFormatting>
  <conditionalFormatting sqref="FE55">
    <cfRule type="expression" dxfId="135" priority="122" stopIfTrue="1">
      <formula>NOT(ISERROR(SEARCH("Err",FE55)))</formula>
    </cfRule>
  </conditionalFormatting>
  <conditionalFormatting sqref="FE58:FF67">
    <cfRule type="expression" dxfId="134" priority="121" stopIfTrue="1">
      <formula>NOT(ISERROR(SEARCH("Err",FE58)))</formula>
    </cfRule>
  </conditionalFormatting>
  <conditionalFormatting sqref="FF68">
    <cfRule type="expression" dxfId="133" priority="120" stopIfTrue="1">
      <formula>NOT(ISERROR(SEARCH("Err",FF68)))</formula>
    </cfRule>
  </conditionalFormatting>
  <conditionalFormatting sqref="FE68">
    <cfRule type="expression" dxfId="132" priority="119" stopIfTrue="1">
      <formula>NOT(ISERROR(SEARCH("Err",FE68)))</formula>
    </cfRule>
  </conditionalFormatting>
  <conditionalFormatting sqref="FF80">
    <cfRule type="expression" dxfId="131" priority="118" stopIfTrue="1">
      <formula>NOT(ISERROR(SEARCH("Err",FF80)))</formula>
    </cfRule>
  </conditionalFormatting>
  <conditionalFormatting sqref="FE80">
    <cfRule type="expression" dxfId="130" priority="117" stopIfTrue="1">
      <formula>NOT(ISERROR(SEARCH("Err",FE80)))</formula>
    </cfRule>
  </conditionalFormatting>
  <conditionalFormatting sqref="FE83:FF92">
    <cfRule type="expression" dxfId="129" priority="116" stopIfTrue="1">
      <formula>NOT(ISERROR(SEARCH("Err",FE83)))</formula>
    </cfRule>
  </conditionalFormatting>
  <conditionalFormatting sqref="FF93">
    <cfRule type="expression" dxfId="128" priority="115" stopIfTrue="1">
      <formula>NOT(ISERROR(SEARCH("Err",FF93)))</formula>
    </cfRule>
  </conditionalFormatting>
  <conditionalFormatting sqref="FE93">
    <cfRule type="expression" dxfId="127" priority="114" stopIfTrue="1">
      <formula>NOT(ISERROR(SEARCH("Err",FE93)))</formula>
    </cfRule>
  </conditionalFormatting>
  <conditionalFormatting sqref="FV8:FW17">
    <cfRule type="expression" dxfId="126" priority="113" stopIfTrue="1">
      <formula>NOT(ISERROR(SEARCH("Err",FV8)))</formula>
    </cfRule>
  </conditionalFormatting>
  <conditionalFormatting sqref="FW18">
    <cfRule type="expression" dxfId="125" priority="112" stopIfTrue="1">
      <formula>NOT(ISERROR(SEARCH("Err",FW18)))</formula>
    </cfRule>
  </conditionalFormatting>
  <conditionalFormatting sqref="FV18">
    <cfRule type="expression" dxfId="124" priority="111" stopIfTrue="1">
      <formula>NOT(ISERROR(SEARCH("Err",FV18)))</formula>
    </cfRule>
  </conditionalFormatting>
  <conditionalFormatting sqref="FW30">
    <cfRule type="expression" dxfId="123" priority="110" stopIfTrue="1">
      <formula>NOT(ISERROR(SEARCH("Err",FW30)))</formula>
    </cfRule>
  </conditionalFormatting>
  <conditionalFormatting sqref="FV30">
    <cfRule type="expression" dxfId="122" priority="109" stopIfTrue="1">
      <formula>NOT(ISERROR(SEARCH("Err",FV30)))</formula>
    </cfRule>
  </conditionalFormatting>
  <conditionalFormatting sqref="FV33:FW42">
    <cfRule type="expression" dxfId="121" priority="108" stopIfTrue="1">
      <formula>NOT(ISERROR(SEARCH("Err",FV33)))</formula>
    </cfRule>
  </conditionalFormatting>
  <conditionalFormatting sqref="FW43">
    <cfRule type="expression" dxfId="120" priority="107" stopIfTrue="1">
      <formula>NOT(ISERROR(SEARCH("Err",FW43)))</formula>
    </cfRule>
  </conditionalFormatting>
  <conditionalFormatting sqref="FV43">
    <cfRule type="expression" dxfId="119" priority="106" stopIfTrue="1">
      <formula>NOT(ISERROR(SEARCH("Err",FV43)))</formula>
    </cfRule>
  </conditionalFormatting>
  <conditionalFormatting sqref="FW55">
    <cfRule type="expression" dxfId="118" priority="105" stopIfTrue="1">
      <formula>NOT(ISERROR(SEARCH("Err",FW55)))</formula>
    </cfRule>
  </conditionalFormatting>
  <conditionalFormatting sqref="FV55">
    <cfRule type="expression" dxfId="117" priority="104" stopIfTrue="1">
      <formula>NOT(ISERROR(SEARCH("Err",FV55)))</formula>
    </cfRule>
  </conditionalFormatting>
  <conditionalFormatting sqref="FV58:FW67">
    <cfRule type="expression" dxfId="116" priority="103" stopIfTrue="1">
      <formula>NOT(ISERROR(SEARCH("Err",FV58)))</formula>
    </cfRule>
  </conditionalFormatting>
  <conditionalFormatting sqref="FW68">
    <cfRule type="expression" dxfId="115" priority="102" stopIfTrue="1">
      <formula>NOT(ISERROR(SEARCH("Err",FW68)))</formula>
    </cfRule>
  </conditionalFormatting>
  <conditionalFormatting sqref="FV68">
    <cfRule type="expression" dxfId="114" priority="101" stopIfTrue="1">
      <formula>NOT(ISERROR(SEARCH("Err",FV68)))</formula>
    </cfRule>
  </conditionalFormatting>
  <conditionalFormatting sqref="FW80">
    <cfRule type="expression" dxfId="113" priority="100" stopIfTrue="1">
      <formula>NOT(ISERROR(SEARCH("Err",FW80)))</formula>
    </cfRule>
  </conditionalFormatting>
  <conditionalFormatting sqref="FV80">
    <cfRule type="expression" dxfId="112" priority="99" stopIfTrue="1">
      <formula>NOT(ISERROR(SEARCH("Err",FV80)))</formula>
    </cfRule>
  </conditionalFormatting>
  <conditionalFormatting sqref="FV83:FW92">
    <cfRule type="expression" dxfId="111" priority="98" stopIfTrue="1">
      <formula>NOT(ISERROR(SEARCH("Err",FV83)))</formula>
    </cfRule>
  </conditionalFormatting>
  <conditionalFormatting sqref="FW93">
    <cfRule type="expression" dxfId="110" priority="97" stopIfTrue="1">
      <formula>NOT(ISERROR(SEARCH("Err",FW93)))</formula>
    </cfRule>
  </conditionalFormatting>
  <conditionalFormatting sqref="FV93">
    <cfRule type="expression" dxfId="109" priority="96" stopIfTrue="1">
      <formula>NOT(ISERROR(SEARCH("Err",FV93)))</formula>
    </cfRule>
  </conditionalFormatting>
  <conditionalFormatting sqref="BM33:BN42 BM58:BN64 BM83:BN89 BM8:BN17">
    <cfRule type="expression" dxfId="108" priority="95" stopIfTrue="1">
      <formula>NOT(ISERROR(SEARCH("Err",BM8)))</formula>
    </cfRule>
  </conditionalFormatting>
  <conditionalFormatting sqref="BN18">
    <cfRule type="expression" dxfId="107" priority="94" stopIfTrue="1">
      <formula>NOT(ISERROR(SEARCH("Err",BN18)))</formula>
    </cfRule>
  </conditionalFormatting>
  <conditionalFormatting sqref="BM18">
    <cfRule type="expression" dxfId="106" priority="93" stopIfTrue="1">
      <formula>NOT(ISERROR(SEARCH("Err",BM18)))</formula>
    </cfRule>
  </conditionalFormatting>
  <conditionalFormatting sqref="BN43">
    <cfRule type="expression" dxfId="105" priority="92" stopIfTrue="1">
      <formula>NOT(ISERROR(SEARCH("Err",BN43)))</formula>
    </cfRule>
  </conditionalFormatting>
  <conditionalFormatting sqref="BM43">
    <cfRule type="expression" dxfId="104" priority="91" stopIfTrue="1">
      <formula>NOT(ISERROR(SEARCH("Err",BM43)))</formula>
    </cfRule>
  </conditionalFormatting>
  <conditionalFormatting sqref="BN30">
    <cfRule type="expression" dxfId="103" priority="90" stopIfTrue="1">
      <formula>NOT(ISERROR(SEARCH("Err",BN30)))</formula>
    </cfRule>
  </conditionalFormatting>
  <conditionalFormatting sqref="BM30">
    <cfRule type="expression" dxfId="102" priority="89" stopIfTrue="1">
      <formula>NOT(ISERROR(SEARCH("Err",BM30)))</formula>
    </cfRule>
  </conditionalFormatting>
  <conditionalFormatting sqref="BM53:BN54">
    <cfRule type="expression" dxfId="101" priority="88" stopIfTrue="1">
      <formula>NOT(ISERROR(SEARCH("Err",BM53)))</formula>
    </cfRule>
  </conditionalFormatting>
  <conditionalFormatting sqref="BM52:BN52">
    <cfRule type="expression" dxfId="100" priority="85" stopIfTrue="1">
      <formula>NOT(ISERROR(SEARCH("Err",BM52)))</formula>
    </cfRule>
  </conditionalFormatting>
  <conditionalFormatting sqref="BN55">
    <cfRule type="expression" dxfId="99" priority="87" stopIfTrue="1">
      <formula>NOT(ISERROR(SEARCH("Err",BN55)))</formula>
    </cfRule>
  </conditionalFormatting>
  <conditionalFormatting sqref="BM55">
    <cfRule type="expression" dxfId="98" priority="86" stopIfTrue="1">
      <formula>NOT(ISERROR(SEARCH("Err",BM55)))</formula>
    </cfRule>
  </conditionalFormatting>
  <conditionalFormatting sqref="BN93">
    <cfRule type="expression" dxfId="97" priority="75" stopIfTrue="1">
      <formula>NOT(ISERROR(SEARCH("Err",BN93)))</formula>
    </cfRule>
  </conditionalFormatting>
  <conditionalFormatting sqref="BM93">
    <cfRule type="expression" dxfId="96" priority="74" stopIfTrue="1">
      <formula>NOT(ISERROR(SEARCH("Err",BM93)))</formula>
    </cfRule>
  </conditionalFormatting>
  <conditionalFormatting sqref="BM66:BN67">
    <cfRule type="expression" dxfId="95" priority="84" stopIfTrue="1">
      <formula>NOT(ISERROR(SEARCH("Err",BM66)))</formula>
    </cfRule>
  </conditionalFormatting>
  <conditionalFormatting sqref="BM65:BN65">
    <cfRule type="expression" dxfId="94" priority="81" stopIfTrue="1">
      <formula>NOT(ISERROR(SEARCH("Err",BM65)))</formula>
    </cfRule>
  </conditionalFormatting>
  <conditionalFormatting sqref="BN68">
    <cfRule type="expression" dxfId="93" priority="83" stopIfTrue="1">
      <formula>NOT(ISERROR(SEARCH("Err",BN68)))</formula>
    </cfRule>
  </conditionalFormatting>
  <conditionalFormatting sqref="BM68">
    <cfRule type="expression" dxfId="92" priority="82" stopIfTrue="1">
      <formula>NOT(ISERROR(SEARCH("Err",BM68)))</formula>
    </cfRule>
  </conditionalFormatting>
  <conditionalFormatting sqref="BN80">
    <cfRule type="expression" dxfId="91" priority="79" stopIfTrue="1">
      <formula>NOT(ISERROR(SEARCH("Err",BN80)))</formula>
    </cfRule>
  </conditionalFormatting>
  <conditionalFormatting sqref="BM80">
    <cfRule type="expression" dxfId="90" priority="78" stopIfTrue="1">
      <formula>NOT(ISERROR(SEARCH("Err",BM80)))</formula>
    </cfRule>
  </conditionalFormatting>
  <conditionalFormatting sqref="BM78:BN79">
    <cfRule type="expression" dxfId="89" priority="80" stopIfTrue="1">
      <formula>NOT(ISERROR(SEARCH("Err",BM78)))</formula>
    </cfRule>
  </conditionalFormatting>
  <conditionalFormatting sqref="BM77:BN77">
    <cfRule type="expression" dxfId="88" priority="77" stopIfTrue="1">
      <formula>NOT(ISERROR(SEARCH("Err",BM77)))</formula>
    </cfRule>
  </conditionalFormatting>
  <conditionalFormatting sqref="BM91:BN92">
    <cfRule type="expression" dxfId="87" priority="76" stopIfTrue="1">
      <formula>NOT(ISERROR(SEARCH("Err",BM91)))</formula>
    </cfRule>
  </conditionalFormatting>
  <conditionalFormatting sqref="BM90:BN90">
    <cfRule type="expression" dxfId="86" priority="73" stopIfTrue="1">
      <formula>NOT(ISERROR(SEARCH("Err",BM90)))</formula>
    </cfRule>
  </conditionalFormatting>
  <conditionalFormatting sqref="GN8:GN17">
    <cfRule type="expression" dxfId="85" priority="72" stopIfTrue="1">
      <formula>NOT(ISERROR(SEARCH("Err",GN8)))</formula>
    </cfRule>
  </conditionalFormatting>
  <conditionalFormatting sqref="GN18">
    <cfRule type="expression" dxfId="84" priority="71" stopIfTrue="1">
      <formula>NOT(ISERROR(SEARCH("Err",GN18)))</formula>
    </cfRule>
  </conditionalFormatting>
  <conditionalFormatting sqref="GN30">
    <cfRule type="expression" dxfId="83" priority="70" stopIfTrue="1">
      <formula>NOT(ISERROR(SEARCH("Err",GN30)))</formula>
    </cfRule>
  </conditionalFormatting>
  <conditionalFormatting sqref="GM30">
    <cfRule type="expression" dxfId="82" priority="69" stopIfTrue="1">
      <formula>NOT(ISERROR(SEARCH("Err",GM30)))</formula>
    </cfRule>
  </conditionalFormatting>
  <conditionalFormatting sqref="GM33:GN42">
    <cfRule type="expression" dxfId="81" priority="68" stopIfTrue="1">
      <formula>NOT(ISERROR(SEARCH("Err",GM33)))</formula>
    </cfRule>
  </conditionalFormatting>
  <conditionalFormatting sqref="GN43">
    <cfRule type="expression" dxfId="80" priority="67" stopIfTrue="1">
      <formula>NOT(ISERROR(SEARCH("Err",GN43)))</formula>
    </cfRule>
  </conditionalFormatting>
  <conditionalFormatting sqref="GM43">
    <cfRule type="expression" dxfId="79" priority="66" stopIfTrue="1">
      <formula>NOT(ISERROR(SEARCH("Err",GM43)))</formula>
    </cfRule>
  </conditionalFormatting>
  <conditionalFormatting sqref="GN55">
    <cfRule type="expression" dxfId="78" priority="65" stopIfTrue="1">
      <formula>NOT(ISERROR(SEARCH("Err",GN55)))</formula>
    </cfRule>
  </conditionalFormatting>
  <conditionalFormatting sqref="GM55">
    <cfRule type="expression" dxfId="77" priority="64" stopIfTrue="1">
      <formula>NOT(ISERROR(SEARCH("Err",GM55)))</formula>
    </cfRule>
  </conditionalFormatting>
  <conditionalFormatting sqref="GM58:GN67">
    <cfRule type="expression" dxfId="76" priority="63" stopIfTrue="1">
      <formula>NOT(ISERROR(SEARCH("Err",GM58)))</formula>
    </cfRule>
  </conditionalFormatting>
  <conditionalFormatting sqref="GN68">
    <cfRule type="expression" dxfId="75" priority="62" stopIfTrue="1">
      <formula>NOT(ISERROR(SEARCH("Err",GN68)))</formula>
    </cfRule>
  </conditionalFormatting>
  <conditionalFormatting sqref="GM68">
    <cfRule type="expression" dxfId="74" priority="61" stopIfTrue="1">
      <formula>NOT(ISERROR(SEARCH("Err",GM68)))</formula>
    </cfRule>
  </conditionalFormatting>
  <conditionalFormatting sqref="GN80">
    <cfRule type="expression" dxfId="73" priority="60" stopIfTrue="1">
      <formula>NOT(ISERROR(SEARCH("Err",GN80)))</formula>
    </cfRule>
  </conditionalFormatting>
  <conditionalFormatting sqref="GM80">
    <cfRule type="expression" dxfId="72" priority="59" stopIfTrue="1">
      <formula>NOT(ISERROR(SEARCH("Err",GM80)))</formula>
    </cfRule>
  </conditionalFormatting>
  <conditionalFormatting sqref="GM83:GN92">
    <cfRule type="expression" dxfId="71" priority="58" stopIfTrue="1">
      <formula>NOT(ISERROR(SEARCH("Err",GM83)))</formula>
    </cfRule>
  </conditionalFormatting>
  <conditionalFormatting sqref="GN93">
    <cfRule type="expression" dxfId="70" priority="57" stopIfTrue="1">
      <formula>NOT(ISERROR(SEARCH("Err",GN93)))</formula>
    </cfRule>
  </conditionalFormatting>
  <conditionalFormatting sqref="GM93">
    <cfRule type="expression" dxfId="69" priority="56" stopIfTrue="1">
      <formula>NOT(ISERROR(SEARCH("Err",GM93)))</formula>
    </cfRule>
  </conditionalFormatting>
  <conditionalFormatting sqref="HD8:HE17">
    <cfRule type="expression" dxfId="68" priority="55" stopIfTrue="1">
      <formula>NOT(ISERROR(SEARCH("Err",HD8)))</formula>
    </cfRule>
  </conditionalFormatting>
  <conditionalFormatting sqref="HE18">
    <cfRule type="expression" dxfId="67" priority="54" stopIfTrue="1">
      <formula>NOT(ISERROR(SEARCH("Err",HE18)))</formula>
    </cfRule>
  </conditionalFormatting>
  <conditionalFormatting sqref="HD18">
    <cfRule type="expression" dxfId="66" priority="53" stopIfTrue="1">
      <formula>NOT(ISERROR(SEARCH("Err",HD18)))</formula>
    </cfRule>
  </conditionalFormatting>
  <conditionalFormatting sqref="HE30">
    <cfRule type="expression" dxfId="65" priority="52" stopIfTrue="1">
      <formula>NOT(ISERROR(SEARCH("Err",HE30)))</formula>
    </cfRule>
  </conditionalFormatting>
  <conditionalFormatting sqref="HD30">
    <cfRule type="expression" dxfId="64" priority="51" stopIfTrue="1">
      <formula>NOT(ISERROR(SEARCH("Err",HD30)))</formula>
    </cfRule>
  </conditionalFormatting>
  <conditionalFormatting sqref="HD33:HE42">
    <cfRule type="expression" dxfId="63" priority="50" stopIfTrue="1">
      <formula>NOT(ISERROR(SEARCH("Err",HD33)))</formula>
    </cfRule>
  </conditionalFormatting>
  <conditionalFormatting sqref="HE43">
    <cfRule type="expression" dxfId="62" priority="49" stopIfTrue="1">
      <formula>NOT(ISERROR(SEARCH("Err",HE43)))</formula>
    </cfRule>
  </conditionalFormatting>
  <conditionalFormatting sqref="HD43">
    <cfRule type="expression" dxfId="61" priority="48" stopIfTrue="1">
      <formula>NOT(ISERROR(SEARCH("Err",HD43)))</formula>
    </cfRule>
  </conditionalFormatting>
  <conditionalFormatting sqref="HE55">
    <cfRule type="expression" dxfId="60" priority="47" stopIfTrue="1">
      <formula>NOT(ISERROR(SEARCH("Err",HE55)))</formula>
    </cfRule>
  </conditionalFormatting>
  <conditionalFormatting sqref="HD55">
    <cfRule type="expression" dxfId="59" priority="46" stopIfTrue="1">
      <formula>NOT(ISERROR(SEARCH("Err",HD55)))</formula>
    </cfRule>
  </conditionalFormatting>
  <conditionalFormatting sqref="HD58:HE67">
    <cfRule type="expression" dxfId="58" priority="45" stopIfTrue="1">
      <formula>NOT(ISERROR(SEARCH("Err",HD58)))</formula>
    </cfRule>
  </conditionalFormatting>
  <conditionalFormatting sqref="HE68">
    <cfRule type="expression" dxfId="57" priority="44" stopIfTrue="1">
      <formula>NOT(ISERROR(SEARCH("Err",HE68)))</formula>
    </cfRule>
  </conditionalFormatting>
  <conditionalFormatting sqref="HD68">
    <cfRule type="expression" dxfId="56" priority="43" stopIfTrue="1">
      <formula>NOT(ISERROR(SEARCH("Err",HD68)))</formula>
    </cfRule>
  </conditionalFormatting>
  <conditionalFormatting sqref="HE80">
    <cfRule type="expression" dxfId="55" priority="42" stopIfTrue="1">
      <formula>NOT(ISERROR(SEARCH("Err",HE80)))</formula>
    </cfRule>
  </conditionalFormatting>
  <conditionalFormatting sqref="HD80">
    <cfRule type="expression" dxfId="54" priority="41" stopIfTrue="1">
      <formula>NOT(ISERROR(SEARCH("Err",HD80)))</formula>
    </cfRule>
  </conditionalFormatting>
  <conditionalFormatting sqref="HD83:HE92">
    <cfRule type="expression" dxfId="53" priority="40" stopIfTrue="1">
      <formula>NOT(ISERROR(SEARCH("Err",HD83)))</formula>
    </cfRule>
  </conditionalFormatting>
  <conditionalFormatting sqref="HE93">
    <cfRule type="expression" dxfId="52" priority="39" stopIfTrue="1">
      <formula>NOT(ISERROR(SEARCH("Err",HE93)))</formula>
    </cfRule>
  </conditionalFormatting>
  <conditionalFormatting sqref="HD93">
    <cfRule type="expression" dxfId="51" priority="38" stopIfTrue="1">
      <formula>NOT(ISERROR(SEARCH("Err",HD93)))</formula>
    </cfRule>
  </conditionalFormatting>
  <conditionalFormatting sqref="HU8:HV17">
    <cfRule type="expression" dxfId="50" priority="37" stopIfTrue="1">
      <formula>NOT(ISERROR(SEARCH("Err",HU8)))</formula>
    </cfRule>
  </conditionalFormatting>
  <conditionalFormatting sqref="HV18">
    <cfRule type="expression" dxfId="49" priority="36" stopIfTrue="1">
      <formula>NOT(ISERROR(SEARCH("Err",HV18)))</formula>
    </cfRule>
  </conditionalFormatting>
  <conditionalFormatting sqref="HU18">
    <cfRule type="expression" dxfId="48" priority="35" stopIfTrue="1">
      <formula>NOT(ISERROR(SEARCH("Err",HU18)))</formula>
    </cfRule>
  </conditionalFormatting>
  <conditionalFormatting sqref="HV30">
    <cfRule type="expression" dxfId="47" priority="34" stopIfTrue="1">
      <formula>NOT(ISERROR(SEARCH("Err",HV30)))</formula>
    </cfRule>
  </conditionalFormatting>
  <conditionalFormatting sqref="HU30">
    <cfRule type="expression" dxfId="46" priority="33" stopIfTrue="1">
      <formula>NOT(ISERROR(SEARCH("Err",HU30)))</formula>
    </cfRule>
  </conditionalFormatting>
  <conditionalFormatting sqref="HU33:HV42">
    <cfRule type="expression" dxfId="45" priority="32" stopIfTrue="1">
      <formula>NOT(ISERROR(SEARCH("Err",HU33)))</formula>
    </cfRule>
  </conditionalFormatting>
  <conditionalFormatting sqref="HV43">
    <cfRule type="expression" dxfId="44" priority="31" stopIfTrue="1">
      <formula>NOT(ISERROR(SEARCH("Err",HV43)))</formula>
    </cfRule>
  </conditionalFormatting>
  <conditionalFormatting sqref="HU43">
    <cfRule type="expression" dxfId="43" priority="30" stopIfTrue="1">
      <formula>NOT(ISERROR(SEARCH("Err",HU43)))</formula>
    </cfRule>
  </conditionalFormatting>
  <conditionalFormatting sqref="HV55">
    <cfRule type="expression" dxfId="42" priority="29" stopIfTrue="1">
      <formula>NOT(ISERROR(SEARCH("Err",HV55)))</formula>
    </cfRule>
  </conditionalFormatting>
  <conditionalFormatting sqref="HU55">
    <cfRule type="expression" dxfId="41" priority="28" stopIfTrue="1">
      <formula>NOT(ISERROR(SEARCH("Err",HU55)))</formula>
    </cfRule>
  </conditionalFormatting>
  <conditionalFormatting sqref="HU58:HV67">
    <cfRule type="expression" dxfId="40" priority="27" stopIfTrue="1">
      <formula>NOT(ISERROR(SEARCH("Err",HU58)))</formula>
    </cfRule>
  </conditionalFormatting>
  <conditionalFormatting sqref="HV68">
    <cfRule type="expression" dxfId="39" priority="26" stopIfTrue="1">
      <formula>NOT(ISERROR(SEARCH("Err",HV68)))</formula>
    </cfRule>
  </conditionalFormatting>
  <conditionalFormatting sqref="HU68">
    <cfRule type="expression" dxfId="38" priority="25" stopIfTrue="1">
      <formula>NOT(ISERROR(SEARCH("Err",HU68)))</formula>
    </cfRule>
  </conditionalFormatting>
  <conditionalFormatting sqref="HV80">
    <cfRule type="expression" dxfId="37" priority="24" stopIfTrue="1">
      <formula>NOT(ISERROR(SEARCH("Err",HV80)))</formula>
    </cfRule>
  </conditionalFormatting>
  <conditionalFormatting sqref="HU80">
    <cfRule type="expression" dxfId="36" priority="23" stopIfTrue="1">
      <formula>NOT(ISERROR(SEARCH("Err",HU80)))</formula>
    </cfRule>
  </conditionalFormatting>
  <conditionalFormatting sqref="HU83:HV92">
    <cfRule type="expression" dxfId="35" priority="22" stopIfTrue="1">
      <formula>NOT(ISERROR(SEARCH("Err",HU83)))</formula>
    </cfRule>
  </conditionalFormatting>
  <conditionalFormatting sqref="HV93">
    <cfRule type="expression" dxfId="34" priority="21" stopIfTrue="1">
      <formula>NOT(ISERROR(SEARCH("Err",HV93)))</formula>
    </cfRule>
  </conditionalFormatting>
  <conditionalFormatting sqref="HU93">
    <cfRule type="expression" dxfId="33" priority="20" stopIfTrue="1">
      <formula>NOT(ISERROR(SEARCH("Err",HU93)))</formula>
    </cfRule>
  </conditionalFormatting>
  <conditionalFormatting sqref="IL8:IM17">
    <cfRule type="expression" dxfId="32" priority="19" stopIfTrue="1">
      <formula>NOT(ISERROR(SEARCH("Err",IL8)))</formula>
    </cfRule>
  </conditionalFormatting>
  <conditionalFormatting sqref="IM18">
    <cfRule type="expression" dxfId="31" priority="18" stopIfTrue="1">
      <formula>NOT(ISERROR(SEARCH("Err",IM18)))</formula>
    </cfRule>
  </conditionalFormatting>
  <conditionalFormatting sqref="IL18">
    <cfRule type="expression" dxfId="30" priority="17" stopIfTrue="1">
      <formula>NOT(ISERROR(SEARCH("Err",IL18)))</formula>
    </cfRule>
  </conditionalFormatting>
  <conditionalFormatting sqref="IM30">
    <cfRule type="expression" dxfId="29" priority="16" stopIfTrue="1">
      <formula>NOT(ISERROR(SEARCH("Err",IM30)))</formula>
    </cfRule>
  </conditionalFormatting>
  <conditionalFormatting sqref="IL30">
    <cfRule type="expression" dxfId="28" priority="15" stopIfTrue="1">
      <formula>NOT(ISERROR(SEARCH("Err",IL30)))</formula>
    </cfRule>
  </conditionalFormatting>
  <conditionalFormatting sqref="IL33:IM42">
    <cfRule type="expression" dxfId="27" priority="14" stopIfTrue="1">
      <formula>NOT(ISERROR(SEARCH("Err",IL33)))</formula>
    </cfRule>
  </conditionalFormatting>
  <conditionalFormatting sqref="IM43">
    <cfRule type="expression" dxfId="26" priority="13" stopIfTrue="1">
      <formula>NOT(ISERROR(SEARCH("Err",IM43)))</formula>
    </cfRule>
  </conditionalFormatting>
  <conditionalFormatting sqref="IL43">
    <cfRule type="expression" dxfId="25" priority="12" stopIfTrue="1">
      <formula>NOT(ISERROR(SEARCH("Err",IL43)))</formula>
    </cfRule>
  </conditionalFormatting>
  <conditionalFormatting sqref="IM55">
    <cfRule type="expression" dxfId="24" priority="11" stopIfTrue="1">
      <formula>NOT(ISERROR(SEARCH("Err",IM55)))</formula>
    </cfRule>
  </conditionalFormatting>
  <conditionalFormatting sqref="IL55">
    <cfRule type="expression" dxfId="23" priority="10" stopIfTrue="1">
      <formula>NOT(ISERROR(SEARCH("Err",IL55)))</formula>
    </cfRule>
  </conditionalFormatting>
  <conditionalFormatting sqref="IL58:IM67">
    <cfRule type="expression" dxfId="22" priority="9" stopIfTrue="1">
      <formula>NOT(ISERROR(SEARCH("Err",IL58)))</formula>
    </cfRule>
  </conditionalFormatting>
  <conditionalFormatting sqref="IM68">
    <cfRule type="expression" dxfId="21" priority="8" stopIfTrue="1">
      <formula>NOT(ISERROR(SEARCH("Err",IM68)))</formula>
    </cfRule>
  </conditionalFormatting>
  <conditionalFormatting sqref="IL68">
    <cfRule type="expression" dxfId="20" priority="7" stopIfTrue="1">
      <formula>NOT(ISERROR(SEARCH("Err",IL68)))</formula>
    </cfRule>
  </conditionalFormatting>
  <conditionalFormatting sqref="IM80">
    <cfRule type="expression" dxfId="19" priority="6" stopIfTrue="1">
      <formula>NOT(ISERROR(SEARCH("Err",IM80)))</formula>
    </cfRule>
  </conditionalFormatting>
  <conditionalFormatting sqref="IL80">
    <cfRule type="expression" dxfId="18" priority="5" stopIfTrue="1">
      <formula>NOT(ISERROR(SEARCH("Err",IL80)))</formula>
    </cfRule>
  </conditionalFormatting>
  <conditionalFormatting sqref="IL83:IM92">
    <cfRule type="expression" dxfId="17" priority="4" stopIfTrue="1">
      <formula>NOT(ISERROR(SEARCH("Err",IL83)))</formula>
    </cfRule>
  </conditionalFormatting>
  <conditionalFormatting sqref="IM93">
    <cfRule type="expression" dxfId="16" priority="3" stopIfTrue="1">
      <formula>NOT(ISERROR(SEARCH("Err",IM93)))</formula>
    </cfRule>
  </conditionalFormatting>
  <conditionalFormatting sqref="IL93">
    <cfRule type="expression" dxfId="15" priority="2" stopIfTrue="1">
      <formula>NOT(ISERROR(SEARCH("Err",IL93)))</formula>
    </cfRule>
  </conditionalFormatting>
  <conditionalFormatting sqref="GM8:GM18">
    <cfRule type="expression" dxfId="14" priority="1" stopIfTrue="1">
      <formula>NOT(ISERROR(SEARCH("Err",GM8)))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Props1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C32A7-7AC6-44CE-AE6F-8F7A337E25C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BD62051-8B9E-4894-B765-76BA8F33282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631298fc-6a88-4548-b7d9-3b164918c4a3"/>
    <ds:schemaRef ds:uri="http://schemas.microsoft.com/sharepoint/v3/field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 Losses Snapshot </vt:lpstr>
      <vt:lpstr>E5 - Smart Metering</vt:lpstr>
      <vt:lpstr>E6 - Innovation Solutions</vt:lpstr>
      <vt:lpstr>E7 - LCTs</vt:lpstr>
      <vt:lpstr>E8 - IRM</vt:lpstr>
      <vt:lpstr>'E4  Losses Snapshot '!Print_Area</vt:lpstr>
      <vt:lpstr>'E4  Losses Snapshot '!Print_Titles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Ajadi Ronke</cp:lastModifiedBy>
  <cp:lastPrinted>2015-01-22T15:22:49Z</cp:lastPrinted>
  <dcterms:created xsi:type="dcterms:W3CDTF">2014-08-14T12:08:20Z</dcterms:created>
  <dcterms:modified xsi:type="dcterms:W3CDTF">2017-10-31T10:27:58Z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Saver">
    <vt:lpwstr>CAD2TIdmP4aUV6FcBf9duH58Ax5E6NPj</vt:lpwstr>
  </property>
  <property fmtid="{D5CDD505-2E9C-101B-9397-08002B2CF9AE}" pid="9" name="bjDocumentSecurityLabel">
    <vt:lpwstr>This item has no classification</vt:lpwstr>
  </property>
</Properties>
</file>